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r Othman\OneDrive - unisza.edu.my\Desktop\"/>
    </mc:Choice>
  </mc:AlternateContent>
  <workbookProtection workbookAlgorithmName="SHA-512" workbookHashValue="jkpi9EOm0FSuf2SPb9o1s3zbFk1MtL8WB7XZ3AukYdT4FliseuRC+Y88nqeAuA3ucnMCRoqHBRH+Nk3hpRvyNQ==" workbookSaltValue="IHQzpetzqK1XolOIFi0eWQ==" workbookSpinCount="100000" lockStructure="1"/>
  <bookViews>
    <workbookView xWindow="0" yWindow="465" windowWidth="28800" windowHeight="16605"/>
  </bookViews>
  <sheets>
    <sheet name="UTAMA" sheetId="7" r:id="rId1"/>
    <sheet name="SYARAHAN" sheetId="4" r:id="rId2"/>
    <sheet name="PERBATUAN" sheetId="6" r:id="rId3"/>
    <sheet name="DATA" sheetId="5" r:id="rId4"/>
  </sheets>
  <definedNames>
    <definedName name="BAYAR">DATA!$C$2:$C$7</definedName>
    <definedName name="BULAN">DATA!$A$2:$A$13</definedName>
    <definedName name="_xlnm.Print_Area" localSheetId="2">PERBATUAN!$A$1:$T$248</definedName>
    <definedName name="_xlnm.Print_Area" localSheetId="1">SYARAHAN!$A$1:$Z$109</definedName>
    <definedName name="TAHUN">DATA!$B$2:$B$13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3" i="4" l="1"/>
  <c r="B68" i="4" l="1"/>
  <c r="Q37" i="4" l="1"/>
  <c r="F34" i="6"/>
  <c r="Y32" i="7"/>
  <c r="I31" i="6" l="1"/>
  <c r="L31" i="6"/>
  <c r="AB35" i="7"/>
  <c r="D35" i="7" s="1"/>
  <c r="R21" i="4" s="1"/>
  <c r="AB31" i="7"/>
  <c r="G31" i="7" s="1"/>
  <c r="AB27" i="7"/>
  <c r="E27" i="7" s="1"/>
  <c r="T21" i="7"/>
  <c r="S21" i="7"/>
  <c r="R21" i="7"/>
  <c r="AB21" i="7"/>
  <c r="C12" i="7"/>
  <c r="AB12" i="7" s="1"/>
  <c r="P17" i="7" s="1"/>
  <c r="P27" i="6" s="1"/>
  <c r="E17" i="7" l="1"/>
  <c r="E27" i="6" s="1"/>
  <c r="N31" i="7"/>
  <c r="O23" i="4" s="1"/>
  <c r="F31" i="7"/>
  <c r="G23" i="4" s="1"/>
  <c r="J31" i="7"/>
  <c r="K23" i="4" s="1"/>
  <c r="H23" i="4"/>
  <c r="J36" i="6"/>
  <c r="F21" i="4"/>
  <c r="H33" i="6"/>
  <c r="D27" i="7"/>
  <c r="G16" i="7"/>
  <c r="G26" i="6" s="1"/>
  <c r="X21" i="7"/>
  <c r="C21" i="7" s="1"/>
  <c r="C28" i="7" s="1"/>
  <c r="K27" i="7"/>
  <c r="G27" i="7"/>
  <c r="C31" i="7"/>
  <c r="M31" i="7"/>
  <c r="I31" i="7"/>
  <c r="E31" i="7"/>
  <c r="S16" i="7"/>
  <c r="S26" i="6" s="1"/>
  <c r="S17" i="7"/>
  <c r="S27" i="6" s="1"/>
  <c r="C17" i="7"/>
  <c r="C27" i="6" s="1"/>
  <c r="L27" i="7"/>
  <c r="J27" i="7"/>
  <c r="F27" i="7"/>
  <c r="P31" i="7"/>
  <c r="L31" i="7"/>
  <c r="H31" i="7"/>
  <c r="D31" i="7"/>
  <c r="O16" i="7"/>
  <c r="O26" i="6" s="1"/>
  <c r="N17" i="7"/>
  <c r="N27" i="6" s="1"/>
  <c r="H27" i="7"/>
  <c r="C27" i="7"/>
  <c r="I27" i="7"/>
  <c r="O31" i="7"/>
  <c r="K31" i="7"/>
  <c r="K16" i="7"/>
  <c r="K26" i="6" s="1"/>
  <c r="H17" i="7"/>
  <c r="H27" i="6" s="1"/>
  <c r="R16" i="7"/>
  <c r="R26" i="6" s="1"/>
  <c r="N16" i="7"/>
  <c r="N26" i="6" s="1"/>
  <c r="J16" i="7"/>
  <c r="J26" i="6" s="1"/>
  <c r="F16" i="7"/>
  <c r="F26" i="6" s="1"/>
  <c r="R17" i="7"/>
  <c r="R27" i="6" s="1"/>
  <c r="M17" i="7"/>
  <c r="M27" i="6" s="1"/>
  <c r="G17" i="7"/>
  <c r="G27" i="6" s="1"/>
  <c r="I17" i="7"/>
  <c r="I27" i="6" s="1"/>
  <c r="Q16" i="7"/>
  <c r="Q26" i="6" s="1"/>
  <c r="M16" i="7"/>
  <c r="M26" i="6" s="1"/>
  <c r="I16" i="7"/>
  <c r="I26" i="6" s="1"/>
  <c r="E16" i="7"/>
  <c r="E26" i="6" s="1"/>
  <c r="Q17" i="7"/>
  <c r="Q27" i="6" s="1"/>
  <c r="K17" i="7"/>
  <c r="K27" i="6" s="1"/>
  <c r="F17" i="7"/>
  <c r="F27" i="6" s="1"/>
  <c r="L17" i="7"/>
  <c r="L27" i="6" s="1"/>
  <c r="C16" i="7"/>
  <c r="C26" i="6" s="1"/>
  <c r="P16" i="7"/>
  <c r="P26" i="6" s="1"/>
  <c r="L16" i="7"/>
  <c r="L26" i="6" s="1"/>
  <c r="H16" i="7"/>
  <c r="H26" i="6" s="1"/>
  <c r="D16" i="7"/>
  <c r="D26" i="6" s="1"/>
  <c r="O17" i="7"/>
  <c r="O27" i="6" s="1"/>
  <c r="J17" i="7"/>
  <c r="J27" i="6" s="1"/>
  <c r="D17" i="7"/>
  <c r="D27" i="6" s="1"/>
  <c r="K35" i="7"/>
  <c r="Y21" i="4" s="1"/>
  <c r="G35" i="7"/>
  <c r="U21" i="4" s="1"/>
  <c r="J35" i="7"/>
  <c r="X21" i="4" s="1"/>
  <c r="F35" i="7"/>
  <c r="T21" i="4" s="1"/>
  <c r="C35" i="7"/>
  <c r="Q21" i="4" s="1"/>
  <c r="I35" i="7"/>
  <c r="W21" i="4" s="1"/>
  <c r="E35" i="7"/>
  <c r="S21" i="4" s="1"/>
  <c r="L35" i="7"/>
  <c r="Z21" i="4" s="1"/>
  <c r="H35" i="7"/>
  <c r="V21" i="4" s="1"/>
  <c r="D14" i="7"/>
  <c r="B15" i="4" s="1"/>
  <c r="H14" i="7"/>
  <c r="F15" i="4" s="1"/>
  <c r="L14" i="7"/>
  <c r="J15" i="4" s="1"/>
  <c r="P14" i="7"/>
  <c r="N15" i="4" s="1"/>
  <c r="T14" i="7"/>
  <c r="R15" i="4" s="1"/>
  <c r="X14" i="7"/>
  <c r="V15" i="4" s="1"/>
  <c r="AB14" i="7"/>
  <c r="Z15" i="4" s="1"/>
  <c r="F13" i="7"/>
  <c r="D14" i="4" s="1"/>
  <c r="J13" i="7"/>
  <c r="H14" i="4" s="1"/>
  <c r="N13" i="7"/>
  <c r="L14" i="4" s="1"/>
  <c r="R13" i="7"/>
  <c r="P14" i="4" s="1"/>
  <c r="V13" i="7"/>
  <c r="T14" i="4" s="1"/>
  <c r="Z13" i="7"/>
  <c r="X14" i="4" s="1"/>
  <c r="F14" i="7"/>
  <c r="D15" i="4" s="1"/>
  <c r="J14" i="7"/>
  <c r="H15" i="4" s="1"/>
  <c r="N14" i="7"/>
  <c r="L15" i="4" s="1"/>
  <c r="R14" i="7"/>
  <c r="P15" i="4" s="1"/>
  <c r="V14" i="7"/>
  <c r="T15" i="4" s="1"/>
  <c r="Z14" i="7"/>
  <c r="X15" i="4" s="1"/>
  <c r="D13" i="7"/>
  <c r="B14" i="4" s="1"/>
  <c r="H13" i="7"/>
  <c r="F14" i="4" s="1"/>
  <c r="L13" i="7"/>
  <c r="J14" i="4" s="1"/>
  <c r="P13" i="7"/>
  <c r="N14" i="4" s="1"/>
  <c r="T13" i="7"/>
  <c r="R14" i="4" s="1"/>
  <c r="X13" i="7"/>
  <c r="V14" i="4" s="1"/>
  <c r="AB13" i="7"/>
  <c r="Z14" i="4" s="1"/>
  <c r="G14" i="7"/>
  <c r="E15" i="4" s="1"/>
  <c r="K14" i="7"/>
  <c r="I15" i="4" s="1"/>
  <c r="O14" i="7"/>
  <c r="M15" i="4" s="1"/>
  <c r="S14" i="7"/>
  <c r="Q15" i="4" s="1"/>
  <c r="W14" i="7"/>
  <c r="U15" i="4" s="1"/>
  <c r="AA14" i="7"/>
  <c r="Y15" i="4" s="1"/>
  <c r="E13" i="7"/>
  <c r="C14" i="4" s="1"/>
  <c r="I13" i="7"/>
  <c r="G14" i="4" s="1"/>
  <c r="M13" i="7"/>
  <c r="K14" i="4" s="1"/>
  <c r="Q13" i="7"/>
  <c r="O14" i="4" s="1"/>
  <c r="U13" i="7"/>
  <c r="S14" i="4" s="1"/>
  <c r="Y13" i="7"/>
  <c r="W14" i="4" s="1"/>
  <c r="C13" i="7"/>
  <c r="A14" i="4" s="1"/>
  <c r="E14" i="7"/>
  <c r="C15" i="4" s="1"/>
  <c r="I14" i="7"/>
  <c r="G15" i="4" s="1"/>
  <c r="M14" i="7"/>
  <c r="K15" i="4" s="1"/>
  <c r="Q14" i="7"/>
  <c r="O15" i="4" s="1"/>
  <c r="U14" i="7"/>
  <c r="S15" i="4" s="1"/>
  <c r="Y14" i="7"/>
  <c r="W15" i="4" s="1"/>
  <c r="C14" i="7"/>
  <c r="A15" i="4" s="1"/>
  <c r="G13" i="7"/>
  <c r="E14" i="4" s="1"/>
  <c r="K13" i="7"/>
  <c r="I14" i="4" s="1"/>
  <c r="O13" i="7"/>
  <c r="M14" i="4" s="1"/>
  <c r="S13" i="7"/>
  <c r="Q14" i="4" s="1"/>
  <c r="W13" i="7"/>
  <c r="U14" i="4" s="1"/>
  <c r="AA13" i="7"/>
  <c r="Y14" i="4" s="1"/>
  <c r="N10" i="6"/>
  <c r="G10" i="6"/>
  <c r="D201" i="6"/>
  <c r="Q169" i="6"/>
  <c r="P152" i="6"/>
  <c r="P154" i="6" s="1"/>
  <c r="K147" i="6"/>
  <c r="P140" i="6"/>
  <c r="P139" i="6"/>
  <c r="P138" i="6"/>
  <c r="P133" i="6"/>
  <c r="P114" i="6"/>
  <c r="S102" i="6"/>
  <c r="G106" i="6" s="1"/>
  <c r="P106" i="6" s="1"/>
  <c r="K48" i="6"/>
  <c r="P142" i="6" l="1"/>
  <c r="Q36" i="6"/>
  <c r="I36" i="6"/>
  <c r="M36" i="6"/>
  <c r="P23" i="4"/>
  <c r="R36" i="6"/>
  <c r="O36" i="6"/>
  <c r="M23" i="4"/>
  <c r="O33" i="6"/>
  <c r="M21" i="4"/>
  <c r="J23" i="4"/>
  <c r="L36" i="6"/>
  <c r="N33" i="6"/>
  <c r="L21" i="4"/>
  <c r="J21" i="4"/>
  <c r="L33" i="6"/>
  <c r="S36" i="6"/>
  <c r="Q23" i="4"/>
  <c r="N23" i="4"/>
  <c r="P36" i="6"/>
  <c r="D21" i="4"/>
  <c r="F33" i="6"/>
  <c r="G36" i="6"/>
  <c r="E23" i="4"/>
  <c r="I33" i="6"/>
  <c r="G21" i="4"/>
  <c r="D23" i="4"/>
  <c r="F36" i="6"/>
  <c r="L23" i="4"/>
  <c r="N36" i="6"/>
  <c r="K33" i="6"/>
  <c r="I21" i="4"/>
  <c r="K36" i="6"/>
  <c r="I23" i="4"/>
  <c r="M33" i="6"/>
  <c r="K21" i="4"/>
  <c r="F23" i="4"/>
  <c r="H36" i="6"/>
  <c r="J33" i="6"/>
  <c r="H21" i="4"/>
  <c r="G33" i="6"/>
  <c r="E21" i="4"/>
  <c r="L22" i="7"/>
  <c r="I22" i="7"/>
  <c r="D22" i="7"/>
  <c r="C22" i="7"/>
  <c r="H22" i="7"/>
  <c r="E22" i="7"/>
  <c r="N22" i="7"/>
  <c r="M22" i="7"/>
  <c r="F22" i="7"/>
  <c r="G22" i="7"/>
  <c r="J22" i="7"/>
  <c r="K22" i="7"/>
  <c r="G108" i="6"/>
  <c r="K35" i="4"/>
  <c r="K33" i="4"/>
  <c r="V33" i="4" s="1"/>
  <c r="K39" i="4"/>
  <c r="V39" i="4" s="1"/>
  <c r="K31" i="4"/>
  <c r="V31" i="4" s="1"/>
  <c r="V35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71" i="4"/>
  <c r="B18" i="4" l="1"/>
  <c r="D23" i="7"/>
  <c r="D31" i="6" s="1"/>
  <c r="I18" i="4"/>
  <c r="M23" i="7"/>
  <c r="M31" i="6" s="1"/>
  <c r="A18" i="4"/>
  <c r="C23" i="7"/>
  <c r="C31" i="6" s="1"/>
  <c r="H18" i="4"/>
  <c r="K23" i="7"/>
  <c r="K31" i="6" s="1"/>
  <c r="E18" i="4"/>
  <c r="G23" i="7"/>
  <c r="G31" i="6" s="1"/>
  <c r="C18" i="4"/>
  <c r="E23" i="7"/>
  <c r="E31" i="6" s="1"/>
  <c r="G18" i="4"/>
  <c r="J23" i="7"/>
  <c r="K18" i="4"/>
  <c r="O23" i="7"/>
  <c r="O31" i="6" s="1"/>
  <c r="L18" i="4"/>
  <c r="P23" i="7"/>
  <c r="P31" i="6" s="1"/>
  <c r="D18" i="4"/>
  <c r="F23" i="7"/>
  <c r="F31" i="6" s="1"/>
  <c r="F18" i="4"/>
  <c r="H23" i="7"/>
  <c r="H31" i="6" s="1"/>
  <c r="J18" i="4"/>
  <c r="N23" i="7"/>
  <c r="N31" i="6" s="1"/>
  <c r="P108" i="6"/>
  <c r="G110" i="6"/>
  <c r="P110" i="6" s="1"/>
  <c r="U98" i="4"/>
  <c r="A78" i="4"/>
  <c r="A79" i="4" s="1"/>
  <c r="A80" i="4" s="1"/>
  <c r="A81" i="4" s="1"/>
  <c r="A82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74" i="4"/>
  <c r="A76" i="4"/>
  <c r="A72" i="4"/>
  <c r="A73" i="4" s="1"/>
  <c r="J31" i="6" l="1"/>
  <c r="S23" i="7"/>
  <c r="F42" i="7" s="1"/>
  <c r="K40" i="7" s="1"/>
  <c r="M20" i="7" s="1"/>
  <c r="G112" i="6"/>
  <c r="P112" i="6" s="1"/>
  <c r="P116" i="6" s="1"/>
  <c r="Q174" i="6" s="1"/>
  <c r="Q178" i="6" s="1"/>
  <c r="K37" i="4"/>
  <c r="V37" i="4" s="1"/>
  <c r="B45" i="4"/>
  <c r="A83" i="4"/>
  <c r="A84" i="4" s="1"/>
  <c r="A75" i="4"/>
  <c r="A77" i="4" s="1"/>
  <c r="U47" i="4"/>
  <c r="V43" i="4" l="1"/>
</calcChain>
</file>

<file path=xl/comments1.xml><?xml version="1.0" encoding="utf-8"?>
<comments xmlns="http://schemas.openxmlformats.org/spreadsheetml/2006/main">
  <authors>
    <author>MofiR</author>
  </authors>
  <commentList>
    <comment ref="B68" authorId="0" shapeId="0">
      <text>
        <r>
          <rPr>
            <b/>
            <sz val="10"/>
            <color rgb="FF000000"/>
            <rFont val="Tahoma"/>
            <family val="2"/>
          </rPr>
          <t xml:space="preserve">Sila guna sistem 24 jam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Anda hanya perlu taip </t>
        </r>
        <r>
          <rPr>
            <u/>
            <sz val="10"/>
            <color rgb="FF000000"/>
            <rFont val="Tahoma"/>
            <family val="2"/>
          </rPr>
          <t>13:00</t>
        </r>
        <r>
          <rPr>
            <sz val="10"/>
            <color rgb="FF000000"/>
            <rFont val="Tahoma"/>
            <family val="2"/>
          </rPr>
          <t xml:space="preserve">, excel akan tukar secara automatik kepada format " </t>
        </r>
        <r>
          <rPr>
            <b/>
            <sz val="10"/>
            <color rgb="FF000000"/>
            <rFont val="Tahoma"/>
            <family val="2"/>
          </rPr>
          <t xml:space="preserve">1:00 PM </t>
        </r>
        <r>
          <rPr>
            <sz val="10"/>
            <color rgb="FF000000"/>
            <rFont val="Tahoma"/>
            <family val="2"/>
          </rPr>
          <t xml:space="preserve">". </t>
        </r>
      </text>
    </comment>
  </commentList>
</comments>
</file>

<file path=xl/sharedStrings.xml><?xml version="1.0" encoding="utf-8"?>
<sst xmlns="http://schemas.openxmlformats.org/spreadsheetml/2006/main" count="496" uniqueCount="317">
  <si>
    <t>Nama Pemohon : (Dengan huruf besar dan seperti dalam Kad Pengenalan/Pasport)</t>
  </si>
  <si>
    <t>No Kad Pengenalan (Baru)/Pasport :</t>
  </si>
  <si>
    <t xml:space="preserve">      Status Pemohon :</t>
  </si>
  <si>
    <t>Staf Universiti Sultan Zainal Abidin</t>
  </si>
  <si>
    <t>No. Pekerja :</t>
  </si>
  <si>
    <t>:</t>
  </si>
  <si>
    <t>Jumlah Jam Bagi Kuliah</t>
  </si>
  <si>
    <t>x</t>
  </si>
  <si>
    <t>=</t>
  </si>
  <si>
    <t>RM</t>
  </si>
  <si>
    <t>Jumlah Jam Bagi Tutorial</t>
  </si>
  <si>
    <t>Jam</t>
  </si>
  <si>
    <t>Saya mengaku bahawa semua maklumat di atas adalah benar.</t>
  </si>
  <si>
    <t>Tandatangan Pemohon</t>
  </si>
  <si>
    <t>(Sila isi maklumat pengajaran di muka surat 2)</t>
  </si>
  <si>
    <t>(PERAKUAN DEKAN)</t>
  </si>
  <si>
    <t>UNTUK KEGUNAAN</t>
  </si>
  <si>
    <t>(Tandatangan &amp; Cop Jawatan)</t>
  </si>
  <si>
    <t>TUNTUTAN SYARAHAN / PENGAJARAN SECARA SAMBILAN</t>
  </si>
  <si>
    <t>Permohonan kali kedua dan seterusnya</t>
  </si>
  <si>
    <t>Bukan Staf Universiti Sultan Zainal Abidin</t>
  </si>
  <si>
    <t>No. Akaun :</t>
  </si>
  <si>
    <t>No. Tel :</t>
  </si>
  <si>
    <t>Bank :</t>
  </si>
  <si>
    <t>MAKLUMAN TUNTUTAN</t>
  </si>
  <si>
    <t>Nama Kursus/Mata Pelajaran</t>
  </si>
  <si>
    <t>Kod Kursus/Mata Pelajaran</t>
  </si>
  <si>
    <t>Jumlah Jam Bagi Ko-Kurikulum</t>
  </si>
  <si>
    <t>Jumlah Jam Bagi Lain - lain</t>
  </si>
  <si>
    <t>Jumlah Besar Tuntutan</t>
  </si>
  <si>
    <t>Semester :</t>
  </si>
  <si>
    <t>Tarikh :</t>
  </si>
  <si>
    <t>BAHAGIAN A</t>
  </si>
  <si>
    <t>(PENGESAHAN KETUA JABATAN)</t>
  </si>
  <si>
    <t>BAHAGIAN B</t>
  </si>
  <si>
    <t>Diluluskan untuk pembayaran</t>
  </si>
  <si>
    <t>MAKLUMAT SYARAHAN / PENGAJARAN</t>
  </si>
  <si>
    <t>Bil</t>
  </si>
  <si>
    <t>Tarikh</t>
  </si>
  <si>
    <t>Waktu Mula</t>
  </si>
  <si>
    <t>Waktu Tamat</t>
  </si>
  <si>
    <t>Jumlah Jam</t>
  </si>
  <si>
    <t>Nota</t>
  </si>
  <si>
    <t>* Kelayakan bayaran hendaklah mengikut surat lantikan.</t>
  </si>
  <si>
    <t>* Had maksimum tuntutan tidak melebihi 1/2 gaji bulanan pegawai.</t>
  </si>
  <si>
    <t>* Sila sertakan borang tuntutan perjalanan, jika berkaitan.</t>
  </si>
  <si>
    <t>Sila buat salinan mukasurat ini sekiranya ruangan di atas tidak mencukupi.</t>
  </si>
  <si>
    <t>Sila nyatakan :</t>
  </si>
  <si>
    <t>* Borang tuntutan hendaklah disertakan dengan surat lantikan dan senarai kehadiran pelajar.</t>
  </si>
  <si>
    <t xml:space="preserve"> di petak yang berkenaan)</t>
  </si>
  <si>
    <t>(Sila pastikan borang ini diisi dengan lengkap bagi memudahkan urusan pembayaran dan tandakan ( / )</t>
  </si>
  <si>
    <t>Jumlah Jam Bagi Penunjuk Ajar / Amali</t>
  </si>
  <si>
    <t xml:space="preserve"> Saya mengesahkan bahawa tuntutan</t>
  </si>
  <si>
    <t xml:space="preserve"> di atas benar sepertimana dibuktikan</t>
  </si>
  <si>
    <t xml:space="preserve"> oleh kehadiran pelajar yang ada di</t>
  </si>
  <si>
    <t xml:space="preserve"> dalam simpanan saya.</t>
  </si>
  <si>
    <t xml:space="preserve"> Sila ambil tindakan selanjutnya.</t>
  </si>
  <si>
    <t xml:space="preserve"> Tuntutan bayaran ini diperakui benar.</t>
  </si>
  <si>
    <t>Permohonan kali pertama (Sila kepilkan Borang Maklumat Pensyarah / Pengajaran)</t>
  </si>
  <si>
    <t>PEJABAT BENDAHARI</t>
  </si>
  <si>
    <t>UniSZA-PT05-PK01-BR002-S03</t>
  </si>
  <si>
    <t>/</t>
  </si>
  <si>
    <t>H</t>
  </si>
  <si>
    <t>D</t>
  </si>
  <si>
    <t>F</t>
  </si>
  <si>
    <t>I</t>
  </si>
  <si>
    <t>A</t>
  </si>
  <si>
    <t>B</t>
  </si>
  <si>
    <t>BULAN</t>
  </si>
  <si>
    <t>JANUARI</t>
  </si>
  <si>
    <t>FEBRUARI</t>
  </si>
  <si>
    <t>MAC</t>
  </si>
  <si>
    <t>APRIL</t>
  </si>
  <si>
    <t>MEI</t>
  </si>
  <si>
    <t>JUN</t>
  </si>
  <si>
    <t>JULAI</t>
  </si>
  <si>
    <t>OGOS</t>
  </si>
  <si>
    <t>SEPTEMBER</t>
  </si>
  <si>
    <t>OKTOBER</t>
  </si>
  <si>
    <t>NOVEMBER</t>
  </si>
  <si>
    <t>DISEMBER</t>
  </si>
  <si>
    <t>TAHUN</t>
  </si>
  <si>
    <t>BAGI</t>
  </si>
  <si>
    <t>(Bulan)</t>
  </si>
  <si>
    <t>(Tahun)</t>
  </si>
  <si>
    <t>ARAHAN</t>
  </si>
  <si>
    <t>TUNTUTAN ELAUN PERJALANAN DALAM NEGERI</t>
  </si>
  <si>
    <t>(Tanpa Elaun Lebih Masa)</t>
  </si>
  <si>
    <r>
      <t xml:space="preserve">       </t>
    </r>
    <r>
      <rPr>
        <b/>
        <sz val="11"/>
        <rFont val="Arial"/>
        <family val="2"/>
      </rPr>
      <t>BAGI BULAN</t>
    </r>
  </si>
  <si>
    <t xml:space="preserve">          TAHUN</t>
  </si>
  <si>
    <t>Tujuan permohonan ini adalah untuk bayaran bagi maksud:-</t>
  </si>
  <si>
    <t xml:space="preserve">( Sila tandakan / pada petak berkenaan ) </t>
  </si>
  <si>
    <r>
      <t xml:space="preserve">  Tugas rasmi ( Sila sertakan </t>
    </r>
    <r>
      <rPr>
        <b/>
        <sz val="10"/>
        <rFont val="Arial"/>
        <family val="2"/>
      </rPr>
      <t>surat kelulusan</t>
    </r>
    <r>
      <rPr>
        <sz val="10"/>
        <rFont val="Arial"/>
        <family val="2"/>
      </rPr>
      <t>)</t>
    </r>
  </si>
  <si>
    <r>
      <t xml:space="preserve">  Persidangan/berkursus ( Sila sertakan </t>
    </r>
    <r>
      <rPr>
        <b/>
        <sz val="10"/>
        <rFont val="Arial"/>
        <family val="2"/>
      </rPr>
      <t>surat kelulusan</t>
    </r>
    <r>
      <rPr>
        <sz val="10"/>
        <rFont val="Arial"/>
        <family val="2"/>
      </rPr>
      <t>)</t>
    </r>
  </si>
  <si>
    <t xml:space="preserve">  Lain-Lain : Sila nyatakan</t>
  </si>
  <si>
    <t xml:space="preserve">  MAKLUMAT PEGAWAI</t>
  </si>
  <si>
    <t>NAMA PEGAWAI: (Dengan huruf besar dan seperti dalam Kad Pengenalan/Pasport</t>
  </si>
  <si>
    <t>NO. KAD PENGENALAN (Baru)/PASPORT:</t>
  </si>
  <si>
    <t xml:space="preserve">   </t>
  </si>
  <si>
    <t>NO. PEKERJA:</t>
    <phoneticPr fontId="0" type="noConversion"/>
  </si>
  <si>
    <t>NAMA BANK DAN NO AKAUN GAJI  :</t>
  </si>
  <si>
    <t>B I M B</t>
  </si>
  <si>
    <t xml:space="preserve">C I M B </t>
  </si>
  <si>
    <t>(sila potong mana tidak berkenaan)</t>
  </si>
  <si>
    <t>FAKULTI/PUSAT</t>
  </si>
  <si>
    <t>KUMPULAN</t>
  </si>
  <si>
    <t xml:space="preserve">      GRED</t>
  </si>
  <si>
    <t>JAWATAN</t>
  </si>
  <si>
    <t>PENDAPATAN</t>
  </si>
  <si>
    <t>GAJI POKOK</t>
  </si>
  <si>
    <t>ELAUN-ELAUN</t>
  </si>
  <si>
    <t>JUMLAH</t>
  </si>
  <si>
    <t>KENDERAAN</t>
  </si>
  <si>
    <t>Semasa menjalankan tugas saya akan menggunakan kenderaan</t>
  </si>
  <si>
    <t>*JABATAN/SENDIRI</t>
  </si>
  <si>
    <t>JENIS/MODEL</t>
  </si>
  <si>
    <t>KUASAKUDA (C.C)</t>
  </si>
  <si>
    <t>NO. PENDAFTARAN</t>
  </si>
  <si>
    <t>KELAS TUNTUTAN</t>
  </si>
  <si>
    <t>*</t>
  </si>
  <si>
    <t>C</t>
  </si>
  <si>
    <t>E</t>
  </si>
  <si>
    <t>ALAMAT PEJABAT</t>
  </si>
  <si>
    <t>UniSZA-PT05-PK01-BR011-S01</t>
  </si>
  <si>
    <t>KENYATAAN TUNTUTAN</t>
  </si>
  <si>
    <t>TARIKH</t>
  </si>
  <si>
    <t>HARI</t>
  </si>
  <si>
    <t>MASA BEKERJA</t>
  </si>
  <si>
    <t>TUJUAN DAN TEMPAT</t>
  </si>
  <si>
    <t>JARAK</t>
  </si>
  <si>
    <t>DARIPADA</t>
  </si>
  <si>
    <t>HINGGA</t>
  </si>
  <si>
    <t>[KM]</t>
  </si>
  <si>
    <t xml:space="preserve"> </t>
  </si>
  <si>
    <t>TUNTUTAN ELAUN PERJALANAN KENDERAAN</t>
  </si>
  <si>
    <t>500 km. pertama</t>
  </si>
  <si>
    <t>km</t>
  </si>
  <si>
    <t>sen</t>
  </si>
  <si>
    <t xml:space="preserve">     = RM</t>
  </si>
  <si>
    <t>501-1000 km</t>
  </si>
  <si>
    <t>1001-1700 km</t>
  </si>
  <si>
    <t>1701km dan seterusnya</t>
    <phoneticPr fontId="0" type="noConversion"/>
  </si>
  <si>
    <t>x</t>
    <phoneticPr fontId="0" type="noConversion"/>
  </si>
  <si>
    <t xml:space="preserve">                                                                            JUMLAH [C]</t>
  </si>
  <si>
    <t>TUNTUTAN TAMBANG PENGANGKUTAN AWAM</t>
  </si>
  <si>
    <t>Kapalterbang</t>
  </si>
  <si>
    <t>[No. Resit]</t>
  </si>
  <si>
    <t>Teksi/Bas</t>
  </si>
  <si>
    <t>Feri</t>
  </si>
  <si>
    <t>Keretapi/Tube</t>
  </si>
  <si>
    <t>Tol</t>
  </si>
  <si>
    <t>Lain-Lain</t>
  </si>
  <si>
    <t>[Sila nyatakan]</t>
  </si>
  <si>
    <t xml:space="preserve">                                                                           JUMLAH [D]</t>
  </si>
  <si>
    <t>TUNTUTAN ELAUN MAKAN/ELAUN HARIAN</t>
  </si>
  <si>
    <t>Elaun Makan</t>
  </si>
  <si>
    <t>Hari</t>
  </si>
  <si>
    <t xml:space="preserve">RM         </t>
  </si>
  <si>
    <t xml:space="preserve"> sehari</t>
  </si>
  <si>
    <t>Elaun Harian</t>
  </si>
  <si>
    <t xml:space="preserve">                                                                           JUMLAH [E]</t>
  </si>
  <si>
    <t>TUNTUTAN ELAUN HOTEL/ELAUN LOJING</t>
  </si>
  <si>
    <t>Elaun Hotel</t>
  </si>
  <si>
    <t>No. Resit</t>
  </si>
  <si>
    <t>Bayaran Perkhidmatan dan Cukai Kerajaan</t>
  </si>
  <si>
    <t>Elaun Lojing</t>
  </si>
  <si>
    <t xml:space="preserve">                                                                           JUMLAH [F]</t>
  </si>
  <si>
    <t>G</t>
  </si>
  <si>
    <t>TUNTUTAN PELBAGAI (#)</t>
  </si>
  <si>
    <t>Yuran Pendaftaran</t>
  </si>
  <si>
    <t>Telefon, Teleks, Fak</t>
  </si>
  <si>
    <t>Dobi</t>
  </si>
  <si>
    <t>Cukai Lapangan Terbang</t>
  </si>
  <si>
    <t xml:space="preserve">                                                                                   JUMLAH [G]</t>
  </si>
  <si>
    <t>PENDAHULUAN DIRI [Jika ada]</t>
  </si>
  <si>
    <t>Jumlah keseluruhan tuntutan</t>
  </si>
  <si>
    <t>[C+D+E+F+G]</t>
  </si>
  <si>
    <t>Tolak Pendahuluan Diri</t>
  </si>
  <si>
    <t>[Tarikh &amp; No. Baucer]</t>
  </si>
  <si>
    <t xml:space="preserve">                                                                    TUNTUTAN SEBENAR</t>
  </si>
  <si>
    <t>PENGAKUAN PEMOHON</t>
  </si>
  <si>
    <t>Saya mengaku bahawa:-</t>
  </si>
  <si>
    <t>(i)</t>
  </si>
  <si>
    <t>Perjalanan pada tarikh-tarikh tersebut adalah benar dan telah dibuat atas urusan rasmi;</t>
  </si>
  <si>
    <t>(ii)</t>
  </si>
  <si>
    <t xml:space="preserve">Tuntutan ini dibuat mengikut kadar dan syarat seperti yang dinyatakan dibawah peraturan-peraturan </t>
  </si>
  <si>
    <t>bagi pegawai bertugas rasmi, persidangan dan/atau pegawai berkursus yang berkuatkuasa semasa;</t>
  </si>
  <si>
    <t>(iii)</t>
  </si>
  <si>
    <t>Perbelanjaan yang bertanda (#) berjumlah RM</t>
  </si>
  <si>
    <t xml:space="preserve">telah sebenarnya dilakukan dan </t>
  </si>
  <si>
    <t>dibayar oleh saya;</t>
  </si>
  <si>
    <t>(iv)</t>
  </si>
  <si>
    <t>Panggilan telefon berjumlah RM</t>
  </si>
  <si>
    <t>dibuat atas urusan rasmi; dan</t>
  </si>
  <si>
    <t>(v)</t>
  </si>
  <si>
    <t>Semua butiran tuntutan yang telah dinyatakan adalah benar dan saya bertanggungjawab terhadapnya.</t>
  </si>
  <si>
    <t>Tarikh  :</t>
  </si>
  <si>
    <t>Alamat Tempat Tinggal    :</t>
  </si>
  <si>
    <r>
      <t xml:space="preserve">Nota:  </t>
    </r>
    <r>
      <rPr>
        <sz val="10"/>
        <rFont val="Arial"/>
        <family val="2"/>
      </rPr>
      <t>Sila pastikan perkara (iii) dan (iv) dinyatakan</t>
    </r>
  </si>
  <si>
    <t>J</t>
  </si>
  <si>
    <t>PENGESAHAN</t>
  </si>
  <si>
    <t>(DIISI OLEH PEJABAT NAIB CANSELOR/TNC/KETUA PUSAT TANGGUNGJAWAB)</t>
  </si>
  <si>
    <t>Adalah disahkan bahawa perjalanan tersebut adalah atas urusan rasmi, persidangan dan/atau berkursus</t>
  </si>
  <si>
    <t>Tandatangan dan Cop</t>
  </si>
  <si>
    <t>Cop: Naib Canselor/TNC/Ketua Pusat Tanggungjawab</t>
  </si>
  <si>
    <t>K</t>
  </si>
  <si>
    <t>PEGAWAI PENYEMAK</t>
  </si>
  <si>
    <t>L</t>
  </si>
  <si>
    <t>UNTUK KEGUNAAN JABATAN BENDAHARI</t>
  </si>
  <si>
    <t>Pegawai Yang Meluluskan</t>
  </si>
  <si>
    <t>Tarikh:</t>
  </si>
  <si>
    <t>Catatan:</t>
  </si>
  <si>
    <t>1.</t>
  </si>
  <si>
    <t>* Potong mana yang tidak berkenaan.</t>
  </si>
  <si>
    <t>2.</t>
  </si>
  <si>
    <t>Sila rujuk Pekeliling Perbendaharaan (PP) seperti berikut:-</t>
  </si>
  <si>
    <t>Bil. 2 Tahun 2006 - Mengenai Elaun Perjalanan Kenderaan (Catatan: Pindaan kepada PP 3/2003)</t>
  </si>
  <si>
    <t>Bil. 3 Tahun 2005 - Kadar Dan Syarat Tuntutan Elaun, Kemudahan Dan Bayaran Kepada</t>
  </si>
  <si>
    <t>Pegawai Perkhidmatan Awam Semasa Berkursus Kecuali Kursus Pra-Perkhidmatan; dan</t>
  </si>
  <si>
    <t>Bil. 3 Tahun 2003 - Kadar Dan Syarat Tuntutan Elaun, Kemudahan Dan Bayaran Kepada</t>
  </si>
  <si>
    <t xml:space="preserve">Pegawai Perkhidmatan Awam Kerana Menjalankan Tugas Rasmi Tidak Termasuk Anggota </t>
  </si>
  <si>
    <t>Tentera Dan Anggota Polis.</t>
  </si>
  <si>
    <t>3.</t>
  </si>
  <si>
    <t>Sila layari laman web Perbendaharaan bagi mengetahui kadar dan syarat berdasarkan Pekeliling</t>
  </si>
  <si>
    <r>
      <t xml:space="preserve">Perbendaharaan yang berkuatkuasa dari semasa ke semasa di </t>
    </r>
    <r>
      <rPr>
        <b/>
        <sz val="10"/>
        <rFont val="Arial"/>
        <family val="2"/>
      </rPr>
      <t>http://www.treasury.gov.my/</t>
    </r>
  </si>
  <si>
    <t>[No. Resit dan Surat Kelulusan]   :</t>
  </si>
  <si>
    <t>SILA LENGKAPKAN "MAKLUMAT SYARAHAN / PENGAJARAN" PADA RUANGAN BAWAH TERLEBIH DAHULU</t>
  </si>
  <si>
    <t>BORANG TUNTUTAN SYARAHAN / PENGAJARAN SAMBILAN &amp; PERBATUAN</t>
  </si>
  <si>
    <t>NAMA</t>
  </si>
  <si>
    <t>NO. K/P</t>
  </si>
  <si>
    <t>NO. TELEFON</t>
  </si>
  <si>
    <t>NO. PEKERJA</t>
  </si>
  <si>
    <t>-</t>
  </si>
  <si>
    <t>SILA ISI MAKLUMAT BERIKUT</t>
  </si>
  <si>
    <t>Pusat Pembangunan Holistik Pelajar, PPHP UniSZA</t>
  </si>
  <si>
    <t>Terengganu</t>
  </si>
  <si>
    <t>Wilayah Persekutuan (Kuala Lumpur)</t>
  </si>
  <si>
    <t>Negeri Tidak Diketahui</t>
  </si>
  <si>
    <t>82</t>
  </si>
  <si>
    <t>Wilayah Persekutuan (Putrajaya)</t>
  </si>
  <si>
    <t>16</t>
  </si>
  <si>
    <t>Wilayah Persekutuan (Labuan)</t>
  </si>
  <si>
    <t>58</t>
  </si>
  <si>
    <t>15</t>
  </si>
  <si>
    <t>57</t>
  </si>
  <si>
    <t>56</t>
  </si>
  <si>
    <t>55</t>
  </si>
  <si>
    <t>54</t>
  </si>
  <si>
    <t>14</t>
  </si>
  <si>
    <t>Sarawak</t>
  </si>
  <si>
    <t>53</t>
  </si>
  <si>
    <t>52</t>
  </si>
  <si>
    <t>51</t>
  </si>
  <si>
    <t>50</t>
  </si>
  <si>
    <t>13</t>
  </si>
  <si>
    <t>Sabah</t>
  </si>
  <si>
    <t>49</t>
  </si>
  <si>
    <t>48</t>
  </si>
  <si>
    <t>47</t>
  </si>
  <si>
    <t>12</t>
  </si>
  <si>
    <t>46</t>
  </si>
  <si>
    <t>45</t>
  </si>
  <si>
    <t>11</t>
  </si>
  <si>
    <t>Selangor</t>
  </si>
  <si>
    <t>44</t>
  </si>
  <si>
    <t>43</t>
  </si>
  <si>
    <t>42</t>
  </si>
  <si>
    <t>41</t>
  </si>
  <si>
    <t>10</t>
  </si>
  <si>
    <t>Perlis</t>
  </si>
  <si>
    <t>40</t>
  </si>
  <si>
    <t>09</t>
  </si>
  <si>
    <t>Perak</t>
  </si>
  <si>
    <t>39</t>
  </si>
  <si>
    <t>38</t>
  </si>
  <si>
    <t>37</t>
  </si>
  <si>
    <t>36</t>
  </si>
  <si>
    <t>08</t>
  </si>
  <si>
    <t>Pulau Pinang</t>
  </si>
  <si>
    <t>35</t>
  </si>
  <si>
    <t>34</t>
  </si>
  <si>
    <t>07</t>
  </si>
  <si>
    <t>Pahang</t>
  </si>
  <si>
    <t>33</t>
  </si>
  <si>
    <t>32</t>
  </si>
  <si>
    <t>06</t>
  </si>
  <si>
    <t>Negeri Sembilan</t>
  </si>
  <si>
    <t>59</t>
  </si>
  <si>
    <t>31</t>
  </si>
  <si>
    <t>05</t>
  </si>
  <si>
    <t>Melaka</t>
  </si>
  <si>
    <t>30</t>
  </si>
  <si>
    <t>04</t>
  </si>
  <si>
    <t>Kelantan</t>
  </si>
  <si>
    <t>29</t>
  </si>
  <si>
    <t>28</t>
  </si>
  <si>
    <t>03</t>
  </si>
  <si>
    <t>Kedah</t>
  </si>
  <si>
    <t>27</t>
  </si>
  <si>
    <t>26</t>
  </si>
  <si>
    <t>25</t>
  </si>
  <si>
    <t>02</t>
  </si>
  <si>
    <t>Johor</t>
  </si>
  <si>
    <t>24</t>
  </si>
  <si>
    <t>23</t>
  </si>
  <si>
    <t>22</t>
  </si>
  <si>
    <t>21</t>
  </si>
  <si>
    <t>01</t>
  </si>
  <si>
    <t xml:space="preserve">Ooo, lahir di </t>
  </si>
  <si>
    <t xml:space="preserve"> rupanya.</t>
  </si>
  <si>
    <t>*Sila gunakan sistem masa 24 jam</t>
  </si>
  <si>
    <t>BANK</t>
  </si>
  <si>
    <t>NO. AKAUN</t>
  </si>
  <si>
    <t xml:space="preserve">Bayaran / jam RM  </t>
  </si>
  <si>
    <t>BAYARAN/JAM</t>
  </si>
  <si>
    <t>m o f I r 2 0 2 0</t>
  </si>
  <si>
    <t>SILA GUNAKAN SISTEM 24 JAM. CONTOH: " 7:00, 9:00, 14:00, 18:00 , 20:00, 23:00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</si>
</sst>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[$-409]h:mm\ AM/PM;@"/>
    <numFmt numFmtId="166" formatCode="h:mm;@"/>
    <numFmt numFmtId="167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.5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8.5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7" tint="0.79998168889431442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u/>
      <sz val="10"/>
      <color rgb="FF000000"/>
      <name val="Tahoma"/>
      <family val="2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68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Fill="1" applyBorder="1"/>
    <xf numFmtId="0" fontId="4" fillId="0" borderId="0" xfId="0" applyFont="1" applyAlignment="1">
      <alignment horizontal="left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1" xfId="0" applyFont="1" applyBorder="1" applyAlignment="1"/>
    <xf numFmtId="0" fontId="6" fillId="0" borderId="1" xfId="0" applyFont="1" applyBorder="1"/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4" fillId="0" borderId="1" xfId="0" applyFont="1" applyBorder="1" applyAlignment="1"/>
    <xf numFmtId="0" fontId="7" fillId="0" borderId="10" xfId="0" applyFont="1" applyFill="1" applyBorder="1" applyAlignment="1">
      <alignment wrapText="1"/>
    </xf>
    <xf numFmtId="0" fontId="7" fillId="0" borderId="11" xfId="0" applyFont="1" applyFill="1" applyBorder="1" applyAlignment="1">
      <alignment vertical="top"/>
    </xf>
    <xf numFmtId="0" fontId="4" fillId="0" borderId="11" xfId="0" applyFont="1" applyFill="1" applyBorder="1"/>
    <xf numFmtId="0" fontId="4" fillId="0" borderId="11" xfId="0" applyFont="1" applyFill="1" applyBorder="1" applyAlignment="1"/>
    <xf numFmtId="0" fontId="4" fillId="0" borderId="12" xfId="0" applyFont="1" applyFill="1" applyBorder="1"/>
    <xf numFmtId="0" fontId="7" fillId="0" borderId="13" xfId="0" applyFont="1" applyFill="1" applyBorder="1" applyAlignment="1">
      <alignment vertical="top"/>
    </xf>
    <xf numFmtId="0" fontId="4" fillId="0" borderId="13" xfId="0" applyFont="1" applyBorder="1"/>
    <xf numFmtId="0" fontId="4" fillId="0" borderId="13" xfId="0" applyFont="1" applyBorder="1" applyAlignment="1"/>
    <xf numFmtId="0" fontId="4" fillId="0" borderId="14" xfId="0" applyFont="1" applyBorder="1"/>
    <xf numFmtId="0" fontId="7" fillId="0" borderId="15" xfId="0" applyFont="1" applyFill="1" applyBorder="1" applyAlignment="1">
      <alignment wrapText="1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8" fillId="0" borderId="15" xfId="0" applyFont="1" applyBorder="1"/>
    <xf numFmtId="0" fontId="9" fillId="0" borderId="20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0" xfId="0" applyFont="1"/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0" xfId="0" applyFont="1"/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Protection="1">
      <protection locked="0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Protection="1">
      <protection hidden="1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3" fillId="3" borderId="0" xfId="2" applyFill="1"/>
    <xf numFmtId="0" fontId="3" fillId="0" borderId="0" xfId="2"/>
    <xf numFmtId="0" fontId="13" fillId="3" borderId="0" xfId="2" applyFont="1" applyFill="1"/>
    <xf numFmtId="0" fontId="14" fillId="3" borderId="0" xfId="2" applyFont="1" applyFill="1"/>
    <xf numFmtId="0" fontId="15" fillId="3" borderId="0" xfId="2" applyFont="1" applyFill="1"/>
    <xf numFmtId="0" fontId="18" fillId="3" borderId="0" xfId="2" applyFont="1" applyFill="1"/>
    <xf numFmtId="0" fontId="19" fillId="3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0" borderId="0" xfId="2" applyFont="1"/>
    <xf numFmtId="0" fontId="17" fillId="3" borderId="0" xfId="2" applyFont="1" applyFill="1"/>
    <xf numFmtId="0" fontId="16" fillId="3" borderId="0" xfId="2" applyFont="1" applyFill="1"/>
    <xf numFmtId="0" fontId="3" fillId="3" borderId="36" xfId="2" applyFill="1" applyBorder="1"/>
    <xf numFmtId="0" fontId="3" fillId="3" borderId="37" xfId="2" applyFill="1" applyBorder="1"/>
    <xf numFmtId="0" fontId="3" fillId="3" borderId="38" xfId="2" applyFill="1" applyBorder="1"/>
    <xf numFmtId="0" fontId="3" fillId="3" borderId="39" xfId="2" applyFill="1" applyBorder="1"/>
    <xf numFmtId="0" fontId="3" fillId="3" borderId="40" xfId="2" applyFill="1" applyBorder="1"/>
    <xf numFmtId="0" fontId="20" fillId="3" borderId="41" xfId="2" applyFont="1" applyFill="1" applyBorder="1" applyAlignment="1" applyProtection="1">
      <alignment horizontal="center" vertical="center"/>
      <protection locked="0"/>
    </xf>
    <xf numFmtId="0" fontId="20" fillId="3" borderId="41" xfId="2" applyFont="1" applyFill="1" applyBorder="1" applyAlignment="1" applyProtection="1">
      <alignment horizontal="center"/>
      <protection locked="0"/>
    </xf>
    <xf numFmtId="0" fontId="3" fillId="3" borderId="0" xfId="2" applyFill="1" applyProtection="1">
      <protection locked="0"/>
    </xf>
    <xf numFmtId="0" fontId="3" fillId="3" borderId="43" xfId="2" applyFill="1" applyBorder="1"/>
    <xf numFmtId="0" fontId="3" fillId="3" borderId="44" xfId="2" applyFill="1" applyBorder="1"/>
    <xf numFmtId="0" fontId="3" fillId="3" borderId="45" xfId="2" applyFill="1" applyBorder="1"/>
    <xf numFmtId="0" fontId="21" fillId="3" borderId="48" xfId="2" applyFont="1" applyFill="1" applyBorder="1"/>
    <xf numFmtId="0" fontId="22" fillId="3" borderId="48" xfId="2" applyFont="1" applyFill="1" applyBorder="1"/>
    <xf numFmtId="0" fontId="22" fillId="3" borderId="47" xfId="2" applyFont="1" applyFill="1" applyBorder="1"/>
    <xf numFmtId="0" fontId="3" fillId="4" borderId="0" xfId="2" applyFill="1"/>
    <xf numFmtId="0" fontId="24" fillId="3" borderId="0" xfId="2" quotePrefix="1" applyFont="1" applyFill="1"/>
    <xf numFmtId="0" fontId="3" fillId="3" borderId="0" xfId="2" applyFill="1" applyAlignment="1">
      <alignment horizontal="center"/>
    </xf>
    <xf numFmtId="0" fontId="3" fillId="3" borderId="53" xfId="2" applyFill="1" applyBorder="1"/>
    <xf numFmtId="0" fontId="3" fillId="3" borderId="54" xfId="2" applyFill="1" applyBorder="1"/>
    <xf numFmtId="0" fontId="3" fillId="3" borderId="55" xfId="2" applyFill="1" applyBorder="1"/>
    <xf numFmtId="0" fontId="3" fillId="3" borderId="56" xfId="2" applyFill="1" applyBorder="1"/>
    <xf numFmtId="164" fontId="3" fillId="3" borderId="57" xfId="3" applyFill="1" applyBorder="1"/>
    <xf numFmtId="0" fontId="3" fillId="3" borderId="57" xfId="2" applyFill="1" applyBorder="1"/>
    <xf numFmtId="0" fontId="3" fillId="3" borderId="57" xfId="2" applyFill="1" applyBorder="1" applyAlignment="1">
      <alignment horizontal="center"/>
    </xf>
    <xf numFmtId="0" fontId="3" fillId="3" borderId="60" xfId="2" applyFill="1" applyBorder="1"/>
    <xf numFmtId="164" fontId="3" fillId="3" borderId="0" xfId="3" applyFill="1" applyBorder="1"/>
    <xf numFmtId="164" fontId="13" fillId="3" borderId="0" xfId="3" applyFont="1" applyFill="1" applyBorder="1"/>
    <xf numFmtId="0" fontId="0" fillId="3" borderId="0" xfId="0" applyFill="1"/>
    <xf numFmtId="0" fontId="3" fillId="3" borderId="49" xfId="2" applyFill="1" applyBorder="1" applyAlignment="1" applyProtection="1">
      <alignment horizontal="center"/>
      <protection locked="0"/>
    </xf>
    <xf numFmtId="164" fontId="21" fillId="3" borderId="29" xfId="3" applyFont="1" applyFill="1" applyBorder="1"/>
    <xf numFmtId="0" fontId="22" fillId="3" borderId="29" xfId="2" applyFont="1" applyFill="1" applyBorder="1"/>
    <xf numFmtId="0" fontId="22" fillId="3" borderId="66" xfId="2" applyFont="1" applyFill="1" applyBorder="1"/>
    <xf numFmtId="0" fontId="26" fillId="3" borderId="81" xfId="0" applyFont="1" applyFill="1" applyBorder="1" applyAlignment="1" applyProtection="1">
      <alignment horizontal="center" vertical="center"/>
      <protection locked="0"/>
    </xf>
    <xf numFmtId="0" fontId="26" fillId="3" borderId="80" xfId="0" applyFont="1" applyFill="1" applyBorder="1" applyAlignment="1" applyProtection="1">
      <alignment horizontal="center" vertical="center"/>
      <protection locked="0"/>
    </xf>
    <xf numFmtId="0" fontId="3" fillId="3" borderId="94" xfId="2" applyFill="1" applyBorder="1"/>
    <xf numFmtId="0" fontId="3" fillId="3" borderId="103" xfId="2" applyFill="1" applyBorder="1"/>
    <xf numFmtId="164" fontId="13" fillId="3" borderId="28" xfId="3" applyFont="1" applyFill="1" applyBorder="1"/>
    <xf numFmtId="0" fontId="3" fillId="3" borderId="29" xfId="2" applyFill="1" applyBorder="1"/>
    <xf numFmtId="0" fontId="3" fillId="3" borderId="66" xfId="2" applyFill="1" applyBorder="1"/>
    <xf numFmtId="164" fontId="3" fillId="3" borderId="37" xfId="3" applyFill="1" applyBorder="1"/>
    <xf numFmtId="0" fontId="3" fillId="3" borderId="91" xfId="2" applyFill="1" applyBorder="1"/>
    <xf numFmtId="164" fontId="3" fillId="3" borderId="61" xfId="3" applyFill="1" applyBorder="1"/>
    <xf numFmtId="0" fontId="3" fillId="3" borderId="61" xfId="2" applyFill="1" applyBorder="1"/>
    <xf numFmtId="0" fontId="3" fillId="3" borderId="95" xfId="2" applyFill="1" applyBorder="1"/>
    <xf numFmtId="0" fontId="3" fillId="3" borderId="107" xfId="2" applyFill="1" applyBorder="1"/>
    <xf numFmtId="164" fontId="3" fillId="3" borderId="83" xfId="3" applyFill="1" applyBorder="1"/>
    <xf numFmtId="0" fontId="3" fillId="3" borderId="83" xfId="2" applyFill="1" applyBorder="1"/>
    <xf numFmtId="0" fontId="3" fillId="3" borderId="100" xfId="2" applyFill="1" applyBorder="1"/>
    <xf numFmtId="164" fontId="3" fillId="3" borderId="54" xfId="3" applyFill="1" applyBorder="1"/>
    <xf numFmtId="0" fontId="3" fillId="3" borderId="108" xfId="2" applyFill="1" applyBorder="1"/>
    <xf numFmtId="0" fontId="3" fillId="3" borderId="109" xfId="2" applyFill="1" applyBorder="1"/>
    <xf numFmtId="0" fontId="3" fillId="3" borderId="91" xfId="2" applyFill="1" applyBorder="1" applyAlignment="1" applyProtection="1">
      <alignment horizontal="center" vertical="center"/>
      <protection locked="0"/>
    </xf>
    <xf numFmtId="0" fontId="3" fillId="3" borderId="110" xfId="2" applyFill="1" applyBorder="1" applyAlignment="1">
      <alignment horizontal="center" vertical="center"/>
    </xf>
    <xf numFmtId="0" fontId="3" fillId="3" borderId="92" xfId="2" applyFill="1" applyBorder="1" applyAlignment="1" applyProtection="1">
      <alignment vertical="center"/>
      <protection locked="0"/>
    </xf>
    <xf numFmtId="0" fontId="29" fillId="3" borderId="67" xfId="2" applyFont="1" applyFill="1" applyBorder="1" applyAlignment="1" applyProtection="1">
      <alignment horizontal="right" vertical="center"/>
      <protection locked="0"/>
    </xf>
    <xf numFmtId="0" fontId="3" fillId="3" borderId="68" xfId="2" applyFill="1" applyBorder="1" applyAlignment="1" applyProtection="1">
      <alignment vertical="center"/>
      <protection locked="0"/>
    </xf>
    <xf numFmtId="0" fontId="3" fillId="3" borderId="37" xfId="2" applyFill="1" applyBorder="1" applyAlignment="1" applyProtection="1">
      <alignment vertical="center"/>
      <protection locked="0"/>
    </xf>
    <xf numFmtId="0" fontId="3" fillId="3" borderId="95" xfId="2" applyFill="1" applyBorder="1" applyAlignment="1" applyProtection="1">
      <alignment horizontal="center" vertical="center"/>
      <protection locked="0"/>
    </xf>
    <xf numFmtId="0" fontId="3" fillId="3" borderId="111" xfId="2" applyFill="1" applyBorder="1" applyAlignment="1">
      <alignment horizontal="center" vertical="center"/>
    </xf>
    <xf numFmtId="0" fontId="3" fillId="3" borderId="96" xfId="2" applyFill="1" applyBorder="1" applyAlignment="1" applyProtection="1">
      <alignment vertical="center"/>
      <protection locked="0"/>
    </xf>
    <xf numFmtId="0" fontId="29" fillId="3" borderId="97" xfId="2" applyFont="1" applyFill="1" applyBorder="1" applyAlignment="1" applyProtection="1">
      <alignment vertical="center"/>
      <protection locked="0"/>
    </xf>
    <xf numFmtId="0" fontId="3" fillId="3" borderId="98" xfId="2" applyFill="1" applyBorder="1" applyAlignment="1" applyProtection="1">
      <alignment vertical="center"/>
      <protection locked="0"/>
    </xf>
    <xf numFmtId="0" fontId="3" fillId="3" borderId="61" xfId="2" applyFill="1" applyBorder="1" applyAlignment="1" applyProtection="1">
      <alignment vertical="center"/>
      <protection locked="0"/>
    </xf>
    <xf numFmtId="0" fontId="3" fillId="3" borderId="79" xfId="2" applyFill="1" applyBorder="1"/>
    <xf numFmtId="0" fontId="3" fillId="3" borderId="54" xfId="2" applyFill="1" applyBorder="1" applyProtection="1">
      <protection locked="0"/>
    </xf>
    <xf numFmtId="164" fontId="13" fillId="3" borderId="48" xfId="3" applyFont="1" applyFill="1" applyBorder="1"/>
    <xf numFmtId="0" fontId="3" fillId="3" borderId="48" xfId="2" applyFill="1" applyBorder="1"/>
    <xf numFmtId="0" fontId="3" fillId="3" borderId="47" xfId="2" applyFill="1" applyBorder="1"/>
    <xf numFmtId="0" fontId="3" fillId="3" borderId="115" xfId="2" applyFill="1" applyBorder="1"/>
    <xf numFmtId="0" fontId="30" fillId="3" borderId="0" xfId="2" applyFont="1" applyFill="1"/>
    <xf numFmtId="0" fontId="30" fillId="3" borderId="40" xfId="2" applyFont="1" applyFill="1" applyBorder="1"/>
    <xf numFmtId="0" fontId="30" fillId="0" borderId="0" xfId="2" applyFont="1"/>
    <xf numFmtId="0" fontId="25" fillId="3" borderId="0" xfId="2" applyFont="1" applyFill="1"/>
    <xf numFmtId="0" fontId="13" fillId="3" borderId="42" xfId="2" applyFont="1" applyFill="1" applyBorder="1" applyProtection="1">
      <protection locked="0"/>
    </xf>
    <xf numFmtId="0" fontId="3" fillId="3" borderId="116" xfId="2" applyFill="1" applyBorder="1"/>
    <xf numFmtId="164" fontId="13" fillId="3" borderId="24" xfId="3" applyFont="1" applyFill="1" applyBorder="1"/>
    <xf numFmtId="0" fontId="3" fillId="3" borderId="24" xfId="2" applyFill="1" applyBorder="1"/>
    <xf numFmtId="0" fontId="3" fillId="3" borderId="117" xfId="2" applyFill="1" applyBorder="1"/>
    <xf numFmtId="0" fontId="13" fillId="3" borderId="118" xfId="2" applyFont="1" applyFill="1" applyBorder="1" applyAlignment="1">
      <alignment horizontal="center"/>
    </xf>
    <xf numFmtId="164" fontId="13" fillId="3" borderId="37" xfId="3" applyFont="1" applyFill="1" applyBorder="1"/>
    <xf numFmtId="164" fontId="3" fillId="3" borderId="39" xfId="3" applyFont="1" applyFill="1" applyBorder="1"/>
    <xf numFmtId="0" fontId="13" fillId="3" borderId="63" xfId="2" applyFont="1" applyFill="1" applyBorder="1"/>
    <xf numFmtId="0" fontId="25" fillId="3" borderId="58" xfId="2" applyFont="1" applyFill="1" applyBorder="1"/>
    <xf numFmtId="0" fontId="25" fillId="0" borderId="0" xfId="2" applyFont="1"/>
    <xf numFmtId="0" fontId="3" fillId="3" borderId="1" xfId="2" applyFill="1" applyBorder="1"/>
    <xf numFmtId="0" fontId="25" fillId="3" borderId="6" xfId="2" applyFont="1" applyFill="1" applyBorder="1"/>
    <xf numFmtId="49" fontId="3" fillId="3" borderId="1" xfId="2" applyNumberFormat="1" applyFill="1" applyBorder="1" applyAlignment="1">
      <alignment horizontal="center"/>
    </xf>
    <xf numFmtId="164" fontId="3" fillId="3" borderId="0" xfId="3" applyFont="1" applyFill="1" applyBorder="1"/>
    <xf numFmtId="49" fontId="3" fillId="3" borderId="0" xfId="2" applyNumberFormat="1" applyFill="1" applyAlignment="1">
      <alignment horizontal="center"/>
    </xf>
    <xf numFmtId="0" fontId="3" fillId="3" borderId="72" xfId="2" applyFill="1" applyBorder="1"/>
    <xf numFmtId="164" fontId="3" fillId="3" borderId="54" xfId="3" applyFont="1" applyFill="1" applyBorder="1"/>
    <xf numFmtId="49" fontId="3" fillId="3" borderId="54" xfId="2" applyNumberFormat="1" applyFill="1" applyBorder="1" applyAlignment="1">
      <alignment horizontal="center"/>
    </xf>
    <xf numFmtId="0" fontId="25" fillId="3" borderId="62" xfId="2" applyFont="1" applyFill="1" applyBorder="1"/>
    <xf numFmtId="0" fontId="3" fillId="3" borderId="57" xfId="2" applyFill="1" applyBorder="1" applyProtection="1"/>
    <xf numFmtId="0" fontId="3" fillId="3" borderId="0" xfId="2" applyFill="1" applyProtection="1"/>
    <xf numFmtId="0" fontId="3" fillId="3" borderId="49" xfId="2" applyFont="1" applyFill="1" applyBorder="1" applyAlignment="1" applyProtection="1">
      <alignment horizontal="center"/>
      <protection locked="0"/>
    </xf>
    <xf numFmtId="0" fontId="3" fillId="3" borderId="36" xfId="2" applyFill="1" applyBorder="1" applyAlignment="1" applyProtection="1">
      <alignment vertical="center"/>
    </xf>
    <xf numFmtId="0" fontId="3" fillId="3" borderId="37" xfId="2" applyFill="1" applyBorder="1" applyAlignment="1" applyProtection="1">
      <alignment vertical="center"/>
    </xf>
    <xf numFmtId="0" fontId="3" fillId="3" borderId="37" xfId="2" applyFill="1" applyBorder="1" applyProtection="1"/>
    <xf numFmtId="0" fontId="3" fillId="3" borderId="94" xfId="2" applyFill="1" applyBorder="1" applyAlignment="1" applyProtection="1">
      <alignment vertical="center"/>
    </xf>
    <xf numFmtId="0" fontId="3" fillId="3" borderId="61" xfId="2" applyFill="1" applyBorder="1" applyAlignment="1" applyProtection="1">
      <alignment vertical="center"/>
    </xf>
    <xf numFmtId="0" fontId="3" fillId="3" borderId="61" xfId="2" applyFill="1" applyBorder="1" applyProtection="1"/>
    <xf numFmtId="0" fontId="3" fillId="3" borderId="39" xfId="2" applyFill="1" applyBorder="1" applyAlignment="1" applyProtection="1">
      <alignment vertical="center"/>
    </xf>
    <xf numFmtId="0" fontId="3" fillId="3" borderId="0" xfId="2" applyFill="1" applyAlignment="1" applyProtection="1">
      <alignment vertical="center"/>
    </xf>
    <xf numFmtId="0" fontId="3" fillId="3" borderId="83" xfId="2" applyFill="1" applyBorder="1" applyAlignment="1" applyProtection="1">
      <alignment vertical="center"/>
    </xf>
    <xf numFmtId="0" fontId="3" fillId="3" borderId="83" xfId="2" applyFill="1" applyBorder="1" applyProtection="1"/>
    <xf numFmtId="0" fontId="3" fillId="3" borderId="54" xfId="2" applyFill="1" applyBorder="1" applyAlignment="1" applyProtection="1">
      <alignment vertical="center"/>
    </xf>
    <xf numFmtId="0" fontId="3" fillId="3" borderId="54" xfId="2" applyFill="1" applyBorder="1" applyProtection="1"/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3" fillId="3" borderId="40" xfId="2" applyFill="1" applyBorder="1" applyProtection="1"/>
    <xf numFmtId="0" fontId="23" fillId="4" borderId="0" xfId="2" applyFont="1" applyFill="1" applyProtection="1"/>
    <xf numFmtId="0" fontId="3" fillId="4" borderId="0" xfId="2" applyFill="1" applyProtection="1"/>
    <xf numFmtId="0" fontId="3" fillId="4" borderId="40" xfId="2" applyFill="1" applyBorder="1" applyProtection="1"/>
    <xf numFmtId="0" fontId="3" fillId="3" borderId="0" xfId="2" applyFill="1" applyAlignment="1" applyProtection="1">
      <alignment horizontal="center"/>
    </xf>
    <xf numFmtId="0" fontId="13" fillId="3" borderId="0" xfId="2" applyFont="1" applyFill="1" applyAlignment="1" applyProtection="1">
      <alignment horizontal="center"/>
    </xf>
    <xf numFmtId="0" fontId="11" fillId="5" borderId="0" xfId="0" applyFont="1" applyFill="1"/>
    <xf numFmtId="0" fontId="0" fillId="5" borderId="0" xfId="0" applyFill="1" applyAlignment="1">
      <alignment horizontal="center" vertical="center"/>
    </xf>
    <xf numFmtId="0" fontId="0" fillId="5" borderId="0" xfId="0" applyFill="1"/>
    <xf numFmtId="0" fontId="11" fillId="5" borderId="128" xfId="0" applyFont="1" applyFill="1" applyBorder="1"/>
    <xf numFmtId="0" fontId="0" fillId="5" borderId="0" xfId="0" applyFill="1" applyBorder="1" applyAlignment="1">
      <alignment horizontal="center" vertical="center"/>
    </xf>
    <xf numFmtId="0" fontId="0" fillId="5" borderId="129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129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11" fillId="5" borderId="131" xfId="0" applyFont="1" applyFill="1" applyBorder="1"/>
    <xf numFmtId="0" fontId="0" fillId="5" borderId="24" xfId="0" applyFill="1" applyBorder="1" applyAlignment="1">
      <alignment horizontal="center" vertical="center"/>
    </xf>
    <xf numFmtId="0" fontId="0" fillId="5" borderId="117" xfId="0" applyFill="1" applyBorder="1" applyAlignment="1">
      <alignment horizontal="center" vertical="center"/>
    </xf>
    <xf numFmtId="0" fontId="0" fillId="5" borderId="0" xfId="0" applyFill="1" applyBorder="1" applyAlignment="1" applyProtection="1">
      <alignment horizontal="left" vertical="center"/>
      <protection hidden="1"/>
    </xf>
    <xf numFmtId="0" fontId="0" fillId="5" borderId="125" xfId="0" applyFill="1" applyBorder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0" fontId="0" fillId="5" borderId="130" xfId="0" applyFill="1" applyBorder="1" applyAlignment="1" applyProtection="1">
      <alignment horizontal="center" vertical="center"/>
      <protection hidden="1"/>
    </xf>
    <xf numFmtId="0" fontId="0" fillId="5" borderId="5" xfId="0" applyFill="1" applyBorder="1" applyAlignment="1" applyProtection="1">
      <alignment horizontal="center" vertical="center"/>
      <protection hidden="1"/>
    </xf>
    <xf numFmtId="0" fontId="0" fillId="5" borderId="0" xfId="0" applyFill="1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left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11" fillId="5" borderId="0" xfId="0" applyFont="1" applyFill="1" applyBorder="1"/>
    <xf numFmtId="0" fontId="31" fillId="5" borderId="0" xfId="0" applyFont="1" applyFill="1" applyBorder="1" applyAlignment="1">
      <alignment horizontal="right" vertical="center"/>
    </xf>
    <xf numFmtId="0" fontId="11" fillId="5" borderId="0" xfId="0" applyFont="1" applyFill="1" applyAlignment="1">
      <alignment horizontal="right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right" vertical="center"/>
    </xf>
    <xf numFmtId="0" fontId="34" fillId="5" borderId="0" xfId="0" applyFont="1" applyFill="1" applyBorder="1" applyAlignment="1">
      <alignment horizontal="left" vertical="center"/>
    </xf>
    <xf numFmtId="0" fontId="35" fillId="5" borderId="0" xfId="0" applyFont="1" applyFill="1"/>
    <xf numFmtId="0" fontId="36" fillId="5" borderId="0" xfId="0" applyFont="1" applyFill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/>
    <xf numFmtId="0" fontId="37" fillId="5" borderId="0" xfId="0" applyFont="1" applyFill="1"/>
    <xf numFmtId="0" fontId="38" fillId="5" borderId="0" xfId="0" applyFont="1" applyFill="1" applyAlignment="1">
      <alignment horizontal="center" vertical="center"/>
    </xf>
    <xf numFmtId="0" fontId="13" fillId="3" borderId="49" xfId="1" applyFont="1" applyFill="1" applyBorder="1" applyAlignment="1" applyProtection="1">
      <alignment horizontal="center" vertical="center"/>
      <protection hidden="1"/>
    </xf>
    <xf numFmtId="0" fontId="13" fillId="3" borderId="49" xfId="1" applyFont="1" applyFill="1" applyBorder="1" applyAlignment="1" applyProtection="1">
      <alignment horizontal="center"/>
      <protection hidden="1"/>
    </xf>
    <xf numFmtId="0" fontId="23" fillId="3" borderId="0" xfId="2" applyFont="1" applyFill="1" applyAlignment="1" applyProtection="1">
      <alignment horizontal="center"/>
      <protection hidden="1"/>
    </xf>
    <xf numFmtId="0" fontId="38" fillId="5" borderId="0" xfId="0" applyFont="1" applyFill="1" applyBorder="1" applyAlignment="1">
      <alignment horizontal="center" vertical="center"/>
    </xf>
    <xf numFmtId="0" fontId="38" fillId="5" borderId="129" xfId="0" applyFont="1" applyFill="1" applyBorder="1" applyAlignment="1">
      <alignment horizontal="center" vertical="center"/>
    </xf>
    <xf numFmtId="0" fontId="38" fillId="5" borderId="129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Border="1" applyAlignment="1">
      <alignment horizontal="left" vertical="center"/>
    </xf>
    <xf numFmtId="0" fontId="38" fillId="5" borderId="129" xfId="0" applyFont="1" applyFill="1" applyBorder="1" applyAlignment="1" applyProtection="1">
      <alignment horizontal="center" vertical="center"/>
    </xf>
    <xf numFmtId="0" fontId="3" fillId="3" borderId="0" xfId="2" quotePrefix="1" applyFill="1" applyAlignment="1" applyProtection="1">
      <alignment horizontal="center"/>
    </xf>
    <xf numFmtId="0" fontId="11" fillId="0" borderId="132" xfId="0" applyFont="1" applyBorder="1" applyAlignment="1">
      <alignment horizontal="center" vertical="center"/>
    </xf>
    <xf numFmtId="0" fontId="0" fillId="0" borderId="132" xfId="0" applyBorder="1" applyAlignment="1" applyProtection="1">
      <alignment horizontal="center" vertical="center"/>
      <protection locked="0"/>
    </xf>
    <xf numFmtId="0" fontId="39" fillId="5" borderId="0" xfId="0" applyFont="1" applyFill="1"/>
    <xf numFmtId="0" fontId="0" fillId="0" borderId="0" xfId="0" applyProtection="1">
      <protection locked="0"/>
    </xf>
    <xf numFmtId="49" fontId="33" fillId="7" borderId="122" xfId="0" applyNumberFormat="1" applyFont="1" applyFill="1" applyBorder="1" applyAlignment="1" applyProtection="1">
      <alignment horizontal="center" vertical="center"/>
      <protection locked="0"/>
    </xf>
    <xf numFmtId="49" fontId="33" fillId="7" borderId="123" xfId="0" applyNumberFormat="1" applyFont="1" applyFill="1" applyBorder="1" applyAlignment="1" applyProtection="1">
      <alignment horizontal="center" vertical="center"/>
      <protection locked="0"/>
    </xf>
    <xf numFmtId="49" fontId="33" fillId="7" borderId="66" xfId="0" applyNumberFormat="1" applyFont="1" applyFill="1" applyBorder="1" applyAlignment="1" applyProtection="1">
      <alignment horizontal="center" vertical="center"/>
      <protection locked="0"/>
    </xf>
    <xf numFmtId="0" fontId="33" fillId="7" borderId="122" xfId="0" applyFont="1" applyFill="1" applyBorder="1" applyAlignment="1" applyProtection="1">
      <alignment horizontal="center" vertical="center"/>
      <protection locked="0"/>
    </xf>
    <xf numFmtId="0" fontId="33" fillId="7" borderId="123" xfId="0" applyFont="1" applyFill="1" applyBorder="1" applyAlignment="1" applyProtection="1">
      <alignment horizontal="center" vertical="center"/>
      <protection locked="0"/>
    </xf>
    <xf numFmtId="0" fontId="33" fillId="7" borderId="66" xfId="0" applyFont="1" applyFill="1" applyBorder="1" applyAlignment="1" applyProtection="1">
      <alignment horizontal="center" vertical="center"/>
      <protection locked="0"/>
    </xf>
    <xf numFmtId="0" fontId="32" fillId="5" borderId="128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left"/>
    </xf>
    <xf numFmtId="0" fontId="32" fillId="5" borderId="129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left"/>
      <protection locked="0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hidden="1"/>
    </xf>
    <xf numFmtId="0" fontId="4" fillId="0" borderId="20" xfId="0" applyFont="1" applyBorder="1" applyAlignment="1" applyProtection="1">
      <alignment horizontal="center" vertical="top"/>
    </xf>
    <xf numFmtId="164" fontId="5" fillId="0" borderId="22" xfId="0" applyNumberFormat="1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>
      <alignment horizontal="center"/>
    </xf>
    <xf numFmtId="14" fontId="5" fillId="0" borderId="3" xfId="0" applyNumberFormat="1" applyFont="1" applyBorder="1" applyAlignment="1" applyProtection="1">
      <alignment horizontal="center"/>
      <protection hidden="1"/>
    </xf>
    <xf numFmtId="0" fontId="7" fillId="2" borderId="15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2" fontId="5" fillId="0" borderId="4" xfId="0" applyNumberFormat="1" applyFont="1" applyBorder="1" applyAlignment="1" applyProtection="1">
      <alignment horizontal="center" vertical="center"/>
      <protection hidden="1"/>
    </xf>
    <xf numFmtId="2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right"/>
      <protection hidden="1"/>
    </xf>
    <xf numFmtId="164" fontId="5" fillId="0" borderId="3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top"/>
    </xf>
    <xf numFmtId="0" fontId="7" fillId="2" borderId="24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center" vertical="top"/>
    </xf>
    <xf numFmtId="0" fontId="1" fillId="0" borderId="18" xfId="0" applyFont="1" applyFill="1" applyBorder="1" applyAlignment="1">
      <alignment horizontal="center" vertical="top"/>
    </xf>
    <xf numFmtId="0" fontId="1" fillId="0" borderId="19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12" fillId="0" borderId="12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center" vertical="center"/>
      <protection locked="0"/>
    </xf>
    <xf numFmtId="166" fontId="4" fillId="0" borderId="4" xfId="0" applyNumberFormat="1" applyFont="1" applyBorder="1" applyAlignment="1" applyProtection="1">
      <alignment horizontal="center" vertical="center"/>
      <protection hidden="1"/>
    </xf>
    <xf numFmtId="166" fontId="4" fillId="0" borderId="9" xfId="0" applyNumberFormat="1" applyFont="1" applyBorder="1" applyAlignment="1" applyProtection="1">
      <alignment horizontal="center" vertical="center"/>
      <protection hidden="1"/>
    </xf>
    <xf numFmtId="166" fontId="4" fillId="0" borderId="5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14" fontId="4" fillId="0" borderId="4" xfId="0" applyNumberFormat="1" applyFont="1" applyBorder="1" applyAlignment="1" applyProtection="1">
      <alignment horizontal="center" vertical="center"/>
      <protection locked="0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165" fontId="4" fillId="0" borderId="4" xfId="0" applyNumberFormat="1" applyFont="1" applyBorder="1" applyAlignment="1" applyProtection="1">
      <alignment horizontal="center"/>
      <protection locked="0"/>
    </xf>
    <xf numFmtId="165" fontId="4" fillId="0" borderId="9" xfId="0" applyNumberFormat="1" applyFont="1" applyBorder="1" applyAlignment="1" applyProtection="1">
      <alignment horizontal="center"/>
      <protection locked="0"/>
    </xf>
    <xf numFmtId="165" fontId="4" fillId="0" borderId="5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/>
      <protection locked="0"/>
    </xf>
    <xf numFmtId="165" fontId="4" fillId="0" borderId="10" xfId="0" applyNumberFormat="1" applyFont="1" applyBorder="1" applyAlignment="1" applyProtection="1">
      <alignment horizontal="center"/>
      <protection locked="0"/>
    </xf>
    <xf numFmtId="166" fontId="4" fillId="0" borderId="10" xfId="0" applyNumberFormat="1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/>
    </xf>
    <xf numFmtId="165" fontId="4" fillId="0" borderId="20" xfId="0" applyNumberFormat="1" applyFont="1" applyBorder="1" applyAlignment="1" applyProtection="1">
      <alignment horizontal="center"/>
    </xf>
    <xf numFmtId="2" fontId="5" fillId="0" borderId="30" xfId="0" applyNumberFormat="1" applyFont="1" applyBorder="1" applyAlignment="1" applyProtection="1">
      <alignment horizontal="center" vertical="center"/>
      <protection hidden="1"/>
    </xf>
    <xf numFmtId="2" fontId="5" fillId="0" borderId="31" xfId="0" applyNumberFormat="1" applyFont="1" applyBorder="1" applyAlignment="1" applyProtection="1">
      <alignment horizontal="center" vertical="center"/>
      <protection hidden="1"/>
    </xf>
    <xf numFmtId="2" fontId="5" fillId="0" borderId="32" xfId="0" applyNumberFormat="1" applyFont="1" applyBorder="1" applyAlignment="1" applyProtection="1">
      <alignment horizontal="center" vertical="center"/>
      <protection hidden="1"/>
    </xf>
    <xf numFmtId="0" fontId="3" fillId="3" borderId="119" xfId="2" applyFill="1" applyBorder="1" applyAlignment="1">
      <alignment horizontal="center"/>
    </xf>
    <xf numFmtId="0" fontId="3" fillId="3" borderId="120" xfId="2" applyFill="1" applyBorder="1" applyAlignment="1">
      <alignment horizontal="center"/>
    </xf>
    <xf numFmtId="0" fontId="3" fillId="3" borderId="121" xfId="2" applyFill="1" applyBorder="1" applyAlignment="1">
      <alignment horizontal="center"/>
    </xf>
    <xf numFmtId="0" fontId="3" fillId="3" borderId="57" xfId="2" applyFill="1" applyBorder="1" applyAlignment="1">
      <alignment horizontal="center"/>
    </xf>
    <xf numFmtId="0" fontId="3" fillId="3" borderId="0" xfId="2" applyFill="1" applyAlignment="1">
      <alignment horizontal="center"/>
    </xf>
    <xf numFmtId="0" fontId="3" fillId="3" borderId="54" xfId="2" applyFill="1" applyBorder="1" applyAlignment="1">
      <alignment horizontal="center"/>
    </xf>
    <xf numFmtId="0" fontId="3" fillId="3" borderId="61" xfId="2" applyFill="1" applyBorder="1" applyAlignment="1" applyProtection="1">
      <alignment horizontal="center"/>
    </xf>
    <xf numFmtId="0" fontId="3" fillId="3" borderId="61" xfId="2" applyFill="1" applyBorder="1" applyAlignment="1" applyProtection="1">
      <alignment horizontal="left"/>
      <protection locked="0"/>
    </xf>
    <xf numFmtId="0" fontId="3" fillId="3" borderId="97" xfId="2" applyFill="1" applyBorder="1" applyAlignment="1" applyProtection="1">
      <alignment horizontal="left"/>
      <protection locked="0"/>
    </xf>
    <xf numFmtId="0" fontId="3" fillId="3" borderId="61" xfId="2" applyFill="1" applyBorder="1" applyAlignment="1" applyProtection="1">
      <alignment horizontal="left" vertical="center"/>
      <protection locked="0"/>
    </xf>
    <xf numFmtId="0" fontId="3" fillId="3" borderId="97" xfId="2" applyFill="1" applyBorder="1" applyAlignment="1" applyProtection="1">
      <alignment horizontal="left" vertical="center"/>
      <protection locked="0"/>
    </xf>
    <xf numFmtId="0" fontId="3" fillId="3" borderId="54" xfId="2" applyFill="1" applyBorder="1" applyAlignment="1" applyProtection="1">
      <alignment horizontal="left" vertical="center"/>
      <protection locked="0"/>
    </xf>
    <xf numFmtId="0" fontId="3" fillId="3" borderId="62" xfId="2" applyFill="1" applyBorder="1" applyAlignment="1" applyProtection="1">
      <alignment horizontal="left" vertical="center"/>
      <protection locked="0"/>
    </xf>
    <xf numFmtId="0" fontId="3" fillId="3" borderId="42" xfId="2" applyFill="1" applyBorder="1" applyAlignment="1" applyProtection="1">
      <alignment horizontal="left"/>
      <protection locked="0"/>
    </xf>
    <xf numFmtId="0" fontId="3" fillId="3" borderId="83" xfId="2" applyFill="1" applyBorder="1" applyAlignment="1" applyProtection="1">
      <alignment horizontal="left"/>
    </xf>
    <xf numFmtId="0" fontId="3" fillId="3" borderId="100" xfId="2" applyFill="1" applyBorder="1" applyAlignment="1" applyProtection="1">
      <alignment horizontal="left"/>
    </xf>
    <xf numFmtId="0" fontId="3" fillId="3" borderId="82" xfId="2" applyFill="1" applyBorder="1" applyAlignment="1" applyProtection="1">
      <alignment horizontal="left" vertical="center"/>
    </xf>
    <xf numFmtId="0" fontId="3" fillId="3" borderId="83" xfId="2" applyFill="1" applyBorder="1" applyAlignment="1" applyProtection="1">
      <alignment horizontal="left" vertical="center"/>
    </xf>
    <xf numFmtId="0" fontId="3" fillId="3" borderId="98" xfId="2" applyFill="1" applyBorder="1" applyAlignment="1" applyProtection="1">
      <alignment horizontal="left" vertical="center"/>
    </xf>
    <xf numFmtId="0" fontId="3" fillId="3" borderId="61" xfId="2" applyFill="1" applyBorder="1" applyAlignment="1" applyProtection="1">
      <alignment horizontal="left" vertical="center"/>
    </xf>
    <xf numFmtId="0" fontId="3" fillId="3" borderId="83" xfId="2" applyFill="1" applyBorder="1" applyAlignment="1" applyProtection="1">
      <alignment horizontal="center" vertical="center"/>
      <protection locked="0"/>
    </xf>
    <xf numFmtId="0" fontId="3" fillId="3" borderId="102" xfId="2" applyFill="1" applyBorder="1" applyAlignment="1" applyProtection="1">
      <alignment horizontal="center" vertical="center"/>
      <protection locked="0"/>
    </xf>
    <xf numFmtId="0" fontId="3" fillId="3" borderId="61" xfId="2" applyFill="1" applyBorder="1" applyAlignment="1" applyProtection="1">
      <alignment horizontal="center" vertical="center"/>
      <protection locked="0"/>
    </xf>
    <xf numFmtId="0" fontId="3" fillId="3" borderId="99" xfId="2" applyFill="1" applyBorder="1" applyAlignment="1" applyProtection="1">
      <alignment horizontal="center" vertical="center"/>
      <protection locked="0"/>
    </xf>
    <xf numFmtId="0" fontId="3" fillId="3" borderId="54" xfId="2" applyFill="1" applyBorder="1" applyAlignment="1" applyProtection="1">
      <alignment horizontal="left"/>
    </xf>
    <xf numFmtId="0" fontId="3" fillId="3" borderId="104" xfId="2" applyFill="1" applyBorder="1" applyAlignment="1" applyProtection="1">
      <alignment horizontal="left"/>
    </xf>
    <xf numFmtId="0" fontId="13" fillId="3" borderId="57" xfId="2" applyFont="1" applyFill="1" applyBorder="1" applyAlignment="1" applyProtection="1">
      <alignment horizontal="left" vertical="center"/>
    </xf>
    <xf numFmtId="0" fontId="13" fillId="3" borderId="58" xfId="2" applyFont="1" applyFill="1" applyBorder="1" applyAlignment="1" applyProtection="1">
      <alignment horizontal="left" vertical="center"/>
    </xf>
    <xf numFmtId="0" fontId="13" fillId="3" borderId="0" xfId="2" applyFont="1" applyFill="1" applyAlignment="1" applyProtection="1">
      <alignment horizontal="left" vertical="center"/>
    </xf>
    <xf numFmtId="0" fontId="13" fillId="3" borderId="6" xfId="2" applyFont="1" applyFill="1" applyBorder="1" applyAlignment="1" applyProtection="1">
      <alignment horizontal="left" vertical="center"/>
    </xf>
    <xf numFmtId="0" fontId="13" fillId="3" borderId="44" xfId="2" applyFont="1" applyFill="1" applyBorder="1" applyAlignment="1" applyProtection="1">
      <alignment horizontal="left" vertical="center"/>
    </xf>
    <xf numFmtId="0" fontId="13" fillId="3" borderId="64" xfId="2" applyFont="1" applyFill="1" applyBorder="1" applyAlignment="1" applyProtection="1">
      <alignment horizontal="left" vertical="center"/>
    </xf>
    <xf numFmtId="0" fontId="13" fillId="3" borderId="63" xfId="2" applyFont="1" applyFill="1" applyBorder="1" applyAlignment="1" applyProtection="1">
      <alignment horizontal="left" vertical="center"/>
    </xf>
    <xf numFmtId="0" fontId="13" fillId="3" borderId="1" xfId="2" applyFont="1" applyFill="1" applyBorder="1" applyAlignment="1" applyProtection="1">
      <alignment horizontal="left" vertical="center"/>
    </xf>
    <xf numFmtId="0" fontId="13" fillId="3" borderId="65" xfId="2" applyFont="1" applyFill="1" applyBorder="1" applyAlignment="1" applyProtection="1">
      <alignment horizontal="left" vertical="center"/>
    </xf>
    <xf numFmtId="164" fontId="3" fillId="3" borderId="57" xfId="2" applyNumberFormat="1" applyFill="1" applyBorder="1" applyAlignment="1" applyProtection="1">
      <alignment horizontal="center" vertical="center"/>
      <protection hidden="1"/>
    </xf>
    <xf numFmtId="0" fontId="3" fillId="3" borderId="57" xfId="2" applyFill="1" applyBorder="1" applyAlignment="1" applyProtection="1">
      <alignment horizontal="center" vertical="center"/>
      <protection hidden="1"/>
    </xf>
    <xf numFmtId="0" fontId="3" fillId="3" borderId="60" xfId="2" applyFill="1" applyBorder="1" applyAlignment="1" applyProtection="1">
      <alignment horizontal="center" vertical="center"/>
      <protection hidden="1"/>
    </xf>
    <xf numFmtId="164" fontId="3" fillId="3" borderId="0" xfId="2" applyNumberFormat="1" applyFill="1" applyAlignment="1" applyProtection="1">
      <alignment horizontal="center" vertical="center"/>
      <protection hidden="1"/>
    </xf>
    <xf numFmtId="0" fontId="3" fillId="3" borderId="0" xfId="2" applyFill="1" applyAlignment="1" applyProtection="1">
      <alignment horizontal="center" vertical="center"/>
      <protection hidden="1"/>
    </xf>
    <xf numFmtId="0" fontId="3" fillId="3" borderId="40" xfId="2" applyFill="1" applyBorder="1" applyAlignment="1" applyProtection="1">
      <alignment horizontal="center" vertical="center"/>
      <protection hidden="1"/>
    </xf>
    <xf numFmtId="0" fontId="3" fillId="3" borderId="44" xfId="2" applyFill="1" applyBorder="1" applyAlignment="1" applyProtection="1">
      <alignment horizontal="center" vertical="center"/>
      <protection hidden="1"/>
    </xf>
    <xf numFmtId="0" fontId="3" fillId="3" borderId="45" xfId="2" applyFill="1" applyBorder="1" applyAlignment="1" applyProtection="1">
      <alignment horizontal="center" vertical="center"/>
      <protection hidden="1"/>
    </xf>
    <xf numFmtId="0" fontId="13" fillId="3" borderId="28" xfId="2" applyFont="1" applyFill="1" applyBorder="1" applyAlignment="1">
      <alignment horizontal="center"/>
    </xf>
    <xf numFmtId="0" fontId="13" fillId="3" borderId="66" xfId="2" applyFont="1" applyFill="1" applyBorder="1" applyAlignment="1">
      <alignment horizontal="center"/>
    </xf>
    <xf numFmtId="164" fontId="13" fillId="3" borderId="28" xfId="3" applyFont="1" applyFill="1" applyBorder="1" applyAlignment="1">
      <alignment horizontal="left"/>
    </xf>
    <xf numFmtId="164" fontId="13" fillId="3" borderId="29" xfId="3" applyFont="1" applyFill="1" applyBorder="1" applyAlignment="1">
      <alignment horizontal="left"/>
    </xf>
    <xf numFmtId="164" fontId="13" fillId="3" borderId="66" xfId="3" applyFont="1" applyFill="1" applyBorder="1" applyAlignment="1">
      <alignment horizontal="left"/>
    </xf>
    <xf numFmtId="0" fontId="3" fillId="3" borderId="37" xfId="2" applyFill="1" applyBorder="1" applyAlignment="1" applyProtection="1">
      <alignment horizontal="left"/>
    </xf>
    <xf numFmtId="0" fontId="3" fillId="3" borderId="91" xfId="2" applyFill="1" applyBorder="1" applyAlignment="1" applyProtection="1">
      <alignment horizontal="left"/>
    </xf>
    <xf numFmtId="0" fontId="3" fillId="3" borderId="68" xfId="2" applyFill="1" applyBorder="1" applyAlignment="1" applyProtection="1">
      <alignment horizontal="left" vertical="center"/>
    </xf>
    <xf numFmtId="0" fontId="3" fillId="3" borderId="37" xfId="2" applyFill="1" applyBorder="1" applyAlignment="1" applyProtection="1">
      <alignment horizontal="left" vertical="center"/>
    </xf>
    <xf numFmtId="164" fontId="3" fillId="3" borderId="37" xfId="2" applyNumberFormat="1" applyFill="1" applyBorder="1" applyAlignment="1" applyProtection="1">
      <alignment horizontal="center" vertical="center"/>
      <protection hidden="1"/>
    </xf>
    <xf numFmtId="0" fontId="3" fillId="3" borderId="37" xfId="2" applyFill="1" applyBorder="1" applyAlignment="1" applyProtection="1">
      <alignment horizontal="center" vertical="center"/>
      <protection hidden="1"/>
    </xf>
    <xf numFmtId="0" fontId="3" fillId="3" borderId="38" xfId="2" applyFill="1" applyBorder="1" applyAlignment="1" applyProtection="1">
      <alignment horizontal="center" vertical="center"/>
      <protection hidden="1"/>
    </xf>
    <xf numFmtId="0" fontId="3" fillId="3" borderId="61" xfId="2" applyFill="1" applyBorder="1" applyAlignment="1" applyProtection="1">
      <alignment horizontal="center" vertical="center"/>
      <protection hidden="1"/>
    </xf>
    <xf numFmtId="0" fontId="3" fillId="3" borderId="99" xfId="2" applyFill="1" applyBorder="1" applyAlignment="1" applyProtection="1">
      <alignment horizontal="center" vertical="center"/>
      <protection hidden="1"/>
    </xf>
    <xf numFmtId="0" fontId="13" fillId="3" borderId="46" xfId="2" applyFont="1" applyFill="1" applyBorder="1" applyAlignment="1">
      <alignment horizontal="center"/>
    </xf>
    <xf numFmtId="0" fontId="13" fillId="3" borderId="47" xfId="2" applyFont="1" applyFill="1" applyBorder="1" applyAlignment="1">
      <alignment horizontal="center"/>
    </xf>
    <xf numFmtId="0" fontId="3" fillId="3" borderId="54" xfId="2" applyFill="1" applyBorder="1" applyAlignment="1" applyProtection="1">
      <alignment horizontal="center"/>
      <protection locked="0"/>
    </xf>
    <xf numFmtId="0" fontId="13" fillId="0" borderId="42" xfId="2" applyFont="1" applyBorder="1" applyAlignment="1">
      <alignment horizontal="center"/>
    </xf>
    <xf numFmtId="0" fontId="13" fillId="3" borderId="42" xfId="2" applyFont="1" applyFill="1" applyBorder="1" applyAlignment="1" applyProtection="1">
      <alignment horizontal="center"/>
      <protection locked="0"/>
    </xf>
    <xf numFmtId="14" fontId="3" fillId="3" borderId="54" xfId="2" applyNumberFormat="1" applyFill="1" applyBorder="1" applyAlignment="1" applyProtection="1">
      <alignment horizontal="center"/>
      <protection hidden="1"/>
    </xf>
    <xf numFmtId="0" fontId="3" fillId="3" borderId="54" xfId="2" applyFill="1" applyBorder="1" applyAlignment="1" applyProtection="1">
      <alignment horizontal="center"/>
      <protection hidden="1"/>
    </xf>
    <xf numFmtId="0" fontId="3" fillId="3" borderId="61" xfId="2" applyFill="1" applyBorder="1" applyAlignment="1" applyProtection="1">
      <alignment horizontal="left"/>
    </xf>
    <xf numFmtId="0" fontId="3" fillId="3" borderId="95" xfId="2" applyFill="1" applyBorder="1" applyAlignment="1" applyProtection="1">
      <alignment horizontal="left"/>
    </xf>
    <xf numFmtId="0" fontId="3" fillId="3" borderId="83" xfId="2" applyFill="1" applyBorder="1" applyAlignment="1" applyProtection="1">
      <alignment horizontal="left" vertical="center"/>
      <protection locked="0"/>
    </xf>
    <xf numFmtId="0" fontId="3" fillId="3" borderId="84" xfId="2" applyFill="1" applyBorder="1" applyAlignment="1" applyProtection="1">
      <alignment horizontal="left" vertical="center"/>
      <protection locked="0"/>
    </xf>
    <xf numFmtId="0" fontId="3" fillId="3" borderId="82" xfId="2" applyFill="1" applyBorder="1" applyAlignment="1" applyProtection="1">
      <alignment horizontal="left" vertical="center"/>
      <protection locked="0"/>
    </xf>
    <xf numFmtId="0" fontId="3" fillId="3" borderId="98" xfId="2" applyFill="1" applyBorder="1" applyAlignment="1" applyProtection="1">
      <alignment horizontal="left" vertical="center"/>
      <protection locked="0"/>
    </xf>
    <xf numFmtId="2" fontId="3" fillId="3" borderId="83" xfId="2" applyNumberFormat="1" applyFill="1" applyBorder="1" applyAlignment="1" applyProtection="1">
      <alignment horizontal="right" vertical="center"/>
      <protection locked="0"/>
    </xf>
    <xf numFmtId="2" fontId="3" fillId="3" borderId="102" xfId="2" applyNumberFormat="1" applyFill="1" applyBorder="1" applyAlignment="1" applyProtection="1">
      <alignment horizontal="right" vertical="center"/>
      <protection locked="0"/>
    </xf>
    <xf numFmtId="2" fontId="3" fillId="3" borderId="61" xfId="2" applyNumberFormat="1" applyFill="1" applyBorder="1" applyAlignment="1" applyProtection="1">
      <alignment horizontal="right" vertical="center"/>
      <protection locked="0"/>
    </xf>
    <xf numFmtId="2" fontId="3" fillId="3" borderId="99" xfId="2" applyNumberFormat="1" applyFill="1" applyBorder="1" applyAlignment="1" applyProtection="1">
      <alignment horizontal="right" vertical="center"/>
      <protection locked="0"/>
    </xf>
    <xf numFmtId="164" fontId="3" fillId="3" borderId="57" xfId="3" applyFont="1" applyFill="1" applyBorder="1" applyAlignment="1">
      <alignment horizontal="left" vertical="center"/>
    </xf>
    <xf numFmtId="164" fontId="3" fillId="3" borderId="58" xfId="3" applyFont="1" applyFill="1" applyBorder="1" applyAlignment="1">
      <alignment horizontal="left" vertical="center"/>
    </xf>
    <xf numFmtId="164" fontId="3" fillId="3" borderId="44" xfId="3" applyFont="1" applyFill="1" applyBorder="1" applyAlignment="1">
      <alignment horizontal="left" vertical="center"/>
    </xf>
    <xf numFmtId="164" fontId="3" fillId="3" borderId="64" xfId="3" applyFont="1" applyFill="1" applyBorder="1" applyAlignment="1">
      <alignment horizontal="left" vertical="center"/>
    </xf>
    <xf numFmtId="0" fontId="3" fillId="3" borderId="63" xfId="2" applyFill="1" applyBorder="1" applyAlignment="1" applyProtection="1">
      <alignment horizontal="left" vertical="center"/>
      <protection locked="0"/>
    </xf>
    <xf numFmtId="0" fontId="3" fillId="3" borderId="57" xfId="2" applyFill="1" applyBorder="1" applyAlignment="1" applyProtection="1">
      <alignment horizontal="left" vertical="center"/>
      <protection locked="0"/>
    </xf>
    <xf numFmtId="0" fontId="3" fillId="3" borderId="65" xfId="2" applyFill="1" applyBorder="1" applyAlignment="1" applyProtection="1">
      <alignment horizontal="left" vertical="center"/>
      <protection locked="0"/>
    </xf>
    <xf numFmtId="0" fontId="3" fillId="3" borderId="44" xfId="2" applyFill="1" applyBorder="1" applyAlignment="1" applyProtection="1">
      <alignment horizontal="left" vertical="center"/>
      <protection locked="0"/>
    </xf>
    <xf numFmtId="164" fontId="0" fillId="3" borderId="57" xfId="3" applyFont="1" applyFill="1" applyBorder="1" applyAlignment="1" applyProtection="1">
      <alignment horizontal="center" vertical="center"/>
      <protection hidden="1"/>
    </xf>
    <xf numFmtId="164" fontId="0" fillId="3" borderId="60" xfId="3" applyFont="1" applyFill="1" applyBorder="1" applyAlignment="1" applyProtection="1">
      <alignment horizontal="center" vertical="center"/>
      <protection hidden="1"/>
    </xf>
    <xf numFmtId="164" fontId="0" fillId="3" borderId="44" xfId="3" applyFont="1" applyFill="1" applyBorder="1" applyAlignment="1" applyProtection="1">
      <alignment horizontal="center" vertical="center"/>
      <protection hidden="1"/>
    </xf>
    <xf numFmtId="164" fontId="0" fillId="3" borderId="45" xfId="3" applyFont="1" applyFill="1" applyBorder="1" applyAlignment="1" applyProtection="1">
      <alignment horizontal="center" vertical="center"/>
      <protection hidden="1"/>
    </xf>
    <xf numFmtId="0" fontId="3" fillId="3" borderId="83" xfId="2" applyFill="1" applyBorder="1" applyAlignment="1" applyProtection="1">
      <alignment horizontal="center" vertical="center"/>
    </xf>
    <xf numFmtId="0" fontId="3" fillId="3" borderId="84" xfId="2" applyFill="1" applyBorder="1" applyAlignment="1" applyProtection="1">
      <alignment horizontal="center" vertical="center"/>
    </xf>
    <xf numFmtId="0" fontId="3" fillId="3" borderId="84" xfId="2" applyFill="1" applyBorder="1" applyAlignment="1" applyProtection="1">
      <alignment horizontal="left"/>
    </xf>
    <xf numFmtId="0" fontId="3" fillId="3" borderId="37" xfId="2" applyFill="1" applyBorder="1" applyAlignment="1" applyProtection="1">
      <alignment horizontal="center"/>
    </xf>
    <xf numFmtId="0" fontId="3" fillId="3" borderId="67" xfId="2" applyFill="1" applyBorder="1" applyAlignment="1" applyProtection="1">
      <alignment horizontal="center"/>
    </xf>
    <xf numFmtId="0" fontId="3" fillId="3" borderId="68" xfId="2" applyFill="1" applyBorder="1" applyAlignment="1" applyProtection="1">
      <alignment horizontal="left" vertical="center"/>
      <protection locked="0"/>
    </xf>
    <xf numFmtId="0" fontId="3" fillId="3" borderId="37" xfId="2" applyFill="1" applyBorder="1" applyAlignment="1" applyProtection="1">
      <alignment horizontal="left" vertical="center"/>
      <protection locked="0"/>
    </xf>
    <xf numFmtId="2" fontId="3" fillId="3" borderId="37" xfId="2" applyNumberFormat="1" applyFill="1" applyBorder="1" applyAlignment="1" applyProtection="1">
      <alignment horizontal="right" vertical="center"/>
      <protection locked="0"/>
    </xf>
    <xf numFmtId="2" fontId="3" fillId="3" borderId="38" xfId="2" applyNumberFormat="1" applyFill="1" applyBorder="1" applyAlignment="1" applyProtection="1">
      <alignment horizontal="right" vertical="center"/>
      <protection locked="0"/>
    </xf>
    <xf numFmtId="0" fontId="3" fillId="3" borderId="61" xfId="2" applyFill="1" applyBorder="1" applyAlignment="1" applyProtection="1">
      <alignment horizontal="center"/>
      <protection locked="0"/>
    </xf>
    <xf numFmtId="0" fontId="3" fillId="3" borderId="97" xfId="2" applyFill="1" applyBorder="1" applyAlignment="1" applyProtection="1">
      <alignment horizontal="center"/>
      <protection locked="0"/>
    </xf>
    <xf numFmtId="0" fontId="3" fillId="3" borderId="72" xfId="2" applyFill="1" applyBorder="1" applyAlignment="1" applyProtection="1">
      <alignment horizontal="left" vertical="center"/>
    </xf>
    <xf numFmtId="0" fontId="3" fillId="3" borderId="54" xfId="2" applyFill="1" applyBorder="1" applyAlignment="1" applyProtection="1">
      <alignment horizontal="left" vertical="center"/>
    </xf>
    <xf numFmtId="164" fontId="0" fillId="3" borderId="83" xfId="3" applyFont="1" applyFill="1" applyBorder="1" applyAlignment="1" applyProtection="1">
      <alignment horizontal="center" vertical="center"/>
      <protection hidden="1"/>
    </xf>
    <xf numFmtId="164" fontId="0" fillId="3" borderId="102" xfId="3" applyFont="1" applyFill="1" applyBorder="1" applyAlignment="1" applyProtection="1">
      <alignment horizontal="center" vertical="center"/>
      <protection hidden="1"/>
    </xf>
    <xf numFmtId="164" fontId="0" fillId="3" borderId="54" xfId="3" applyFont="1" applyFill="1" applyBorder="1" applyAlignment="1" applyProtection="1">
      <alignment horizontal="center" vertical="center"/>
      <protection hidden="1"/>
    </xf>
    <xf numFmtId="164" fontId="0" fillId="3" borderId="55" xfId="3" applyFont="1" applyFill="1" applyBorder="1" applyAlignment="1" applyProtection="1">
      <alignment horizontal="center" vertical="center"/>
      <protection hidden="1"/>
    </xf>
    <xf numFmtId="164" fontId="3" fillId="3" borderId="57" xfId="3" applyFill="1" applyBorder="1" applyAlignment="1">
      <alignment horizontal="right" vertical="center"/>
    </xf>
    <xf numFmtId="164" fontId="3" fillId="3" borderId="58" xfId="3" applyFill="1" applyBorder="1" applyAlignment="1">
      <alignment horizontal="right" vertical="center"/>
    </xf>
    <xf numFmtId="164" fontId="3" fillId="3" borderId="44" xfId="3" applyFill="1" applyBorder="1" applyAlignment="1">
      <alignment horizontal="right" vertical="center"/>
    </xf>
    <xf numFmtId="164" fontId="3" fillId="3" borderId="64" xfId="3" applyFill="1" applyBorder="1" applyAlignment="1">
      <alignment horizontal="right" vertical="center"/>
    </xf>
    <xf numFmtId="0" fontId="3" fillId="3" borderId="63" xfId="2" applyFill="1" applyBorder="1" applyAlignment="1" applyProtection="1">
      <alignment horizontal="left" vertical="center"/>
    </xf>
    <xf numFmtId="0" fontId="3" fillId="3" borderId="57" xfId="2" applyFill="1" applyBorder="1" applyAlignment="1" applyProtection="1">
      <alignment horizontal="left" vertical="center"/>
    </xf>
    <xf numFmtId="0" fontId="3" fillId="3" borderId="65" xfId="2" applyFill="1" applyBorder="1" applyAlignment="1" applyProtection="1">
      <alignment horizontal="left" vertical="center"/>
    </xf>
    <xf numFmtId="0" fontId="3" fillId="3" borderId="44" xfId="2" applyFill="1" applyBorder="1" applyAlignment="1" applyProtection="1">
      <alignment horizontal="left" vertical="center"/>
    </xf>
    <xf numFmtId="164" fontId="3" fillId="0" borderId="57" xfId="2" applyNumberFormat="1" applyBorder="1" applyAlignment="1" applyProtection="1">
      <alignment horizontal="center" vertical="center"/>
      <protection hidden="1"/>
    </xf>
    <xf numFmtId="0" fontId="3" fillId="0" borderId="57" xfId="2" applyBorder="1" applyAlignment="1" applyProtection="1">
      <alignment horizontal="center" vertical="center"/>
      <protection hidden="1"/>
    </xf>
    <xf numFmtId="0" fontId="3" fillId="0" borderId="60" xfId="2" applyBorder="1" applyAlignment="1" applyProtection="1">
      <alignment horizontal="center" vertical="center"/>
      <protection hidden="1"/>
    </xf>
    <xf numFmtId="0" fontId="3" fillId="0" borderId="44" xfId="2" applyBorder="1" applyAlignment="1" applyProtection="1">
      <alignment horizontal="center" vertical="center"/>
      <protection hidden="1"/>
    </xf>
    <xf numFmtId="0" fontId="3" fillId="0" borderId="45" xfId="2" applyBorder="1" applyAlignment="1" applyProtection="1">
      <alignment horizontal="center" vertical="center"/>
      <protection hidden="1"/>
    </xf>
    <xf numFmtId="164" fontId="3" fillId="3" borderId="83" xfId="3" applyFill="1" applyBorder="1" applyAlignment="1">
      <alignment horizontal="left" vertical="center"/>
    </xf>
    <xf numFmtId="164" fontId="3" fillId="3" borderId="84" xfId="3" applyFill="1" applyBorder="1" applyAlignment="1">
      <alignment horizontal="left" vertical="center"/>
    </xf>
    <xf numFmtId="164" fontId="3" fillId="3" borderId="61" xfId="3" applyFill="1" applyBorder="1" applyAlignment="1">
      <alignment horizontal="left" vertical="center"/>
    </xf>
    <xf numFmtId="164" fontId="3" fillId="3" borderId="97" xfId="3" applyFill="1" applyBorder="1" applyAlignment="1">
      <alignment horizontal="left" vertical="center"/>
    </xf>
    <xf numFmtId="164" fontId="3" fillId="3" borderId="83" xfId="3" applyFill="1" applyBorder="1"/>
    <xf numFmtId="164" fontId="3" fillId="3" borderId="54" xfId="3" applyFill="1" applyBorder="1"/>
    <xf numFmtId="0" fontId="3" fillId="3" borderId="101" xfId="2" applyFill="1" applyBorder="1" applyAlignment="1" applyProtection="1">
      <alignment horizontal="center" vertical="center"/>
      <protection locked="0"/>
    </xf>
    <xf numFmtId="0" fontId="3" fillId="3" borderId="106" xfId="2" applyFill="1" applyBorder="1" applyAlignment="1" applyProtection="1">
      <alignment horizontal="center" vertical="center"/>
      <protection locked="0"/>
    </xf>
    <xf numFmtId="0" fontId="3" fillId="3" borderId="54" xfId="2" applyFill="1" applyBorder="1" applyAlignment="1" applyProtection="1">
      <alignment horizontal="center" vertical="center"/>
      <protection locked="0"/>
    </xf>
    <xf numFmtId="0" fontId="3" fillId="3" borderId="107" xfId="2" applyFill="1" applyBorder="1" applyAlignment="1" applyProtection="1">
      <alignment horizontal="center" vertical="center"/>
      <protection locked="0"/>
    </xf>
    <xf numFmtId="0" fontId="3" fillId="3" borderId="104" xfId="2" applyFill="1" applyBorder="1" applyAlignment="1" applyProtection="1">
      <alignment horizontal="center" vertical="center"/>
      <protection locked="0"/>
    </xf>
    <xf numFmtId="164" fontId="3" fillId="3" borderId="112" xfId="3" applyFill="1" applyBorder="1" applyAlignment="1">
      <alignment horizontal="center" vertical="center"/>
    </xf>
    <xf numFmtId="164" fontId="3" fillId="3" borderId="114" xfId="3" applyFill="1" applyBorder="1" applyAlignment="1">
      <alignment horizontal="center" vertical="center"/>
    </xf>
    <xf numFmtId="0" fontId="3" fillId="3" borderId="113" xfId="2" applyFill="1" applyBorder="1" applyAlignment="1" applyProtection="1">
      <alignment horizontal="left" vertical="center"/>
      <protection locked="0"/>
    </xf>
    <xf numFmtId="0" fontId="3" fillId="3" borderId="96" xfId="2" applyFill="1" applyBorder="1" applyAlignment="1" applyProtection="1">
      <alignment horizontal="left" vertical="center"/>
      <protection locked="0"/>
    </xf>
    <xf numFmtId="0" fontId="3" fillId="3" borderId="0" xfId="2" applyFill="1" applyAlignment="1" applyProtection="1">
      <alignment horizontal="center" vertical="center"/>
      <protection locked="0"/>
    </xf>
    <xf numFmtId="0" fontId="29" fillId="3" borderId="6" xfId="2" applyFont="1" applyFill="1" applyBorder="1" applyAlignment="1" applyProtection="1">
      <alignment horizontal="right" vertical="center"/>
      <protection locked="0"/>
    </xf>
    <xf numFmtId="0" fontId="29" fillId="3" borderId="97" xfId="2" applyFont="1" applyFill="1" applyBorder="1" applyAlignment="1" applyProtection="1">
      <alignment horizontal="right" vertical="center"/>
      <protection locked="0"/>
    </xf>
    <xf numFmtId="2" fontId="3" fillId="3" borderId="37" xfId="2" applyNumberFormat="1" applyFill="1" applyBorder="1" applyAlignment="1" applyProtection="1">
      <alignment horizontal="center" vertical="center"/>
      <protection hidden="1"/>
    </xf>
    <xf numFmtId="2" fontId="3" fillId="3" borderId="61" xfId="2" applyNumberFormat="1" applyFill="1" applyBorder="1" applyAlignment="1" applyProtection="1">
      <alignment horizontal="center" vertical="center"/>
      <protection hidden="1"/>
    </xf>
    <xf numFmtId="0" fontId="29" fillId="3" borderId="67" xfId="2" applyFont="1" applyFill="1" applyBorder="1" applyAlignment="1" applyProtection="1">
      <alignment horizontal="right" vertical="center"/>
      <protection locked="0"/>
    </xf>
    <xf numFmtId="164" fontId="0" fillId="3" borderId="37" xfId="3" applyFont="1" applyFill="1" applyBorder="1" applyAlignment="1" applyProtection="1">
      <alignment horizontal="center" vertical="center"/>
      <protection locked="0"/>
    </xf>
    <xf numFmtId="164" fontId="0" fillId="3" borderId="38" xfId="3" applyFont="1" applyFill="1" applyBorder="1" applyAlignment="1" applyProtection="1">
      <alignment horizontal="center" vertical="center"/>
      <protection locked="0"/>
    </xf>
    <xf numFmtId="164" fontId="0" fillId="3" borderId="61" xfId="3" applyFont="1" applyFill="1" applyBorder="1" applyAlignment="1" applyProtection="1">
      <alignment horizontal="center" vertical="center"/>
      <protection locked="0"/>
    </xf>
    <xf numFmtId="164" fontId="0" fillId="3" borderId="99" xfId="3" applyFont="1" applyFill="1" applyBorder="1" applyAlignment="1" applyProtection="1">
      <alignment horizontal="center" vertical="center"/>
      <protection locked="0"/>
    </xf>
    <xf numFmtId="164" fontId="3" fillId="3" borderId="51" xfId="3" applyFill="1" applyBorder="1" applyAlignment="1">
      <alignment horizontal="left" vertical="center"/>
    </xf>
    <xf numFmtId="49" fontId="3" fillId="3" borderId="50" xfId="3" quotePrefix="1" applyNumberFormat="1" applyFont="1" applyFill="1" applyBorder="1" applyAlignment="1" applyProtection="1">
      <alignment horizontal="left"/>
      <protection locked="0"/>
    </xf>
    <xf numFmtId="49" fontId="3" fillId="3" borderId="51" xfId="3" applyNumberFormat="1" applyFill="1" applyBorder="1" applyAlignment="1" applyProtection="1">
      <alignment horizontal="left"/>
      <protection locked="0"/>
    </xf>
    <xf numFmtId="49" fontId="3" fillId="3" borderId="85" xfId="3" applyNumberFormat="1" applyFill="1" applyBorder="1" applyAlignment="1" applyProtection="1">
      <alignment horizontal="left"/>
      <protection locked="0"/>
    </xf>
    <xf numFmtId="164" fontId="3" fillId="3" borderId="37" xfId="3" applyFill="1" applyBorder="1" applyAlignment="1">
      <alignment horizontal="left" vertical="center"/>
    </xf>
    <xf numFmtId="164" fontId="3" fillId="3" borderId="0" xfId="3" applyFill="1" applyBorder="1" applyAlignment="1">
      <alignment horizontal="left" vertical="center"/>
    </xf>
    <xf numFmtId="0" fontId="3" fillId="3" borderId="92" xfId="2" applyFill="1" applyBorder="1" applyAlignment="1" applyProtection="1">
      <alignment horizontal="center" vertical="center"/>
      <protection locked="0"/>
    </xf>
    <xf numFmtId="0" fontId="3" fillId="3" borderId="37" xfId="2" applyFill="1" applyBorder="1" applyAlignment="1" applyProtection="1">
      <alignment horizontal="center" vertical="center"/>
      <protection locked="0"/>
    </xf>
    <xf numFmtId="0" fontId="3" fillId="3" borderId="96" xfId="2" applyFill="1" applyBorder="1" applyAlignment="1" applyProtection="1">
      <alignment horizontal="center" vertical="center"/>
      <protection locked="0"/>
    </xf>
    <xf numFmtId="0" fontId="3" fillId="3" borderId="91" xfId="2" applyFill="1" applyBorder="1" applyAlignment="1" applyProtection="1">
      <alignment horizontal="center" vertical="center"/>
      <protection locked="0"/>
    </xf>
    <xf numFmtId="0" fontId="3" fillId="3" borderId="95" xfId="2" applyFill="1" applyBorder="1" applyAlignment="1" applyProtection="1">
      <alignment horizontal="center" vertical="center"/>
      <protection locked="0"/>
    </xf>
    <xf numFmtId="164" fontId="3" fillId="3" borderId="110" xfId="3" applyFill="1" applyBorder="1" applyAlignment="1">
      <alignment horizontal="center" vertical="center"/>
    </xf>
    <xf numFmtId="164" fontId="3" fillId="3" borderId="111" xfId="3" applyFill="1" applyBorder="1" applyAlignment="1">
      <alignment horizontal="center" vertical="center"/>
    </xf>
    <xf numFmtId="0" fontId="3" fillId="3" borderId="92" xfId="2" applyFill="1" applyBorder="1" applyAlignment="1" applyProtection="1">
      <alignment horizontal="left" vertical="center"/>
      <protection locked="0"/>
    </xf>
    <xf numFmtId="0" fontId="29" fillId="3" borderId="84" xfId="2" applyFont="1" applyFill="1" applyBorder="1" applyAlignment="1" applyProtection="1">
      <alignment horizontal="right" vertical="center"/>
      <protection locked="0"/>
    </xf>
    <xf numFmtId="0" fontId="29" fillId="3" borderId="62" xfId="2" applyFont="1" applyFill="1" applyBorder="1" applyAlignment="1" applyProtection="1">
      <alignment horizontal="right" vertical="center"/>
      <protection locked="0"/>
    </xf>
    <xf numFmtId="0" fontId="3" fillId="3" borderId="72" xfId="2" applyFill="1" applyBorder="1" applyAlignment="1" applyProtection="1">
      <alignment horizontal="left" vertical="center"/>
      <protection locked="0"/>
    </xf>
    <xf numFmtId="0" fontId="3" fillId="3" borderId="83" xfId="2" applyFill="1" applyBorder="1" applyAlignment="1">
      <alignment horizontal="center" vertical="center"/>
    </xf>
    <xf numFmtId="0" fontId="3" fillId="3" borderId="54" xfId="2" applyFill="1" applyBorder="1" applyAlignment="1">
      <alignment horizontal="center" vertical="center"/>
    </xf>
    <xf numFmtId="0" fontId="3" fillId="3" borderId="112" xfId="2" applyFill="1" applyBorder="1" applyAlignment="1">
      <alignment horizontal="center" vertical="center"/>
    </xf>
    <xf numFmtId="0" fontId="3" fillId="3" borderId="114" xfId="2" applyFill="1" applyBorder="1" applyAlignment="1">
      <alignment horizontal="center" vertical="center"/>
    </xf>
    <xf numFmtId="0" fontId="3" fillId="3" borderId="37" xfId="2" applyFill="1" applyBorder="1" applyAlignment="1">
      <alignment horizontal="center" vertical="center"/>
    </xf>
    <xf numFmtId="0" fontId="3" fillId="3" borderId="61" xfId="2" applyFill="1" applyBorder="1" applyAlignment="1">
      <alignment horizontal="center" vertical="center"/>
    </xf>
    <xf numFmtId="164" fontId="0" fillId="3" borderId="37" xfId="3" applyFont="1" applyFill="1" applyBorder="1" applyAlignment="1" applyProtection="1">
      <alignment horizontal="center" vertical="center"/>
      <protection hidden="1"/>
    </xf>
    <xf numFmtId="164" fontId="0" fillId="3" borderId="38" xfId="3" applyFont="1" applyFill="1" applyBorder="1" applyAlignment="1" applyProtection="1">
      <alignment horizontal="center" vertical="center"/>
      <protection hidden="1"/>
    </xf>
    <xf numFmtId="164" fontId="0" fillId="3" borderId="61" xfId="3" applyFont="1" applyFill="1" applyBorder="1" applyAlignment="1" applyProtection="1">
      <alignment horizontal="center" vertical="center"/>
      <protection hidden="1"/>
    </xf>
    <xf numFmtId="164" fontId="0" fillId="3" borderId="99" xfId="3" applyFont="1" applyFill="1" applyBorder="1" applyAlignment="1" applyProtection="1">
      <alignment horizontal="center" vertical="center"/>
      <protection hidden="1"/>
    </xf>
    <xf numFmtId="0" fontId="3" fillId="3" borderId="101" xfId="2" applyFill="1" applyBorder="1" applyAlignment="1" applyProtection="1">
      <alignment horizontal="left"/>
      <protection locked="0"/>
    </xf>
    <xf numFmtId="0" fontId="3" fillId="3" borderId="83" xfId="2" applyFill="1" applyBorder="1" applyAlignment="1" applyProtection="1">
      <alignment horizontal="left"/>
      <protection locked="0"/>
    </xf>
    <xf numFmtId="0" fontId="3" fillId="3" borderId="84" xfId="2" applyFill="1" applyBorder="1" applyAlignment="1" applyProtection="1">
      <alignment horizontal="left"/>
      <protection locked="0"/>
    </xf>
    <xf numFmtId="2" fontId="3" fillId="3" borderId="83" xfId="2" applyNumberFormat="1" applyFill="1" applyBorder="1" applyAlignment="1" applyProtection="1">
      <alignment vertical="center"/>
      <protection locked="0"/>
    </xf>
    <xf numFmtId="2" fontId="3" fillId="3" borderId="102" xfId="2" applyNumberFormat="1" applyFill="1" applyBorder="1" applyAlignment="1" applyProtection="1">
      <alignment vertical="center"/>
      <protection locked="0"/>
    </xf>
    <xf numFmtId="2" fontId="3" fillId="3" borderId="54" xfId="2" applyNumberFormat="1" applyFill="1" applyBorder="1" applyAlignment="1" applyProtection="1">
      <alignment vertical="center"/>
      <protection locked="0"/>
    </xf>
    <xf numFmtId="2" fontId="3" fillId="3" borderId="55" xfId="2" applyNumberFormat="1" applyFill="1" applyBorder="1" applyAlignment="1" applyProtection="1">
      <alignment vertical="center"/>
      <protection locked="0"/>
    </xf>
    <xf numFmtId="0" fontId="3" fillId="3" borderId="106" xfId="2" applyFill="1" applyBorder="1" applyAlignment="1" applyProtection="1">
      <alignment horizontal="center"/>
      <protection locked="0"/>
    </xf>
    <xf numFmtId="0" fontId="3" fillId="3" borderId="62" xfId="2" applyFill="1" applyBorder="1" applyAlignment="1" applyProtection="1">
      <alignment horizontal="center"/>
      <protection locked="0"/>
    </xf>
    <xf numFmtId="2" fontId="3" fillId="3" borderId="61" xfId="2" applyNumberFormat="1" applyFill="1" applyBorder="1" applyAlignment="1" applyProtection="1">
      <alignment vertical="center"/>
      <protection locked="0"/>
    </xf>
    <xf numFmtId="2" fontId="3" fillId="3" borderId="99" xfId="2" applyNumberFormat="1" applyFill="1" applyBorder="1" applyAlignment="1" applyProtection="1">
      <alignment vertical="center"/>
      <protection locked="0"/>
    </xf>
    <xf numFmtId="0" fontId="3" fillId="3" borderId="96" xfId="2" applyFill="1" applyBorder="1" applyAlignment="1" applyProtection="1">
      <alignment horizontal="left"/>
      <protection locked="0"/>
    </xf>
    <xf numFmtId="0" fontId="3" fillId="3" borderId="101" xfId="2" applyFill="1" applyBorder="1" applyAlignment="1" applyProtection="1">
      <alignment horizontal="center"/>
      <protection locked="0"/>
    </xf>
    <xf numFmtId="0" fontId="3" fillId="3" borderId="83" xfId="2" applyFill="1" applyBorder="1" applyAlignment="1" applyProtection="1">
      <alignment horizontal="center"/>
      <protection locked="0"/>
    </xf>
    <xf numFmtId="0" fontId="3" fillId="3" borderId="84" xfId="2" applyFill="1" applyBorder="1" applyAlignment="1" applyProtection="1">
      <alignment horizontal="center"/>
      <protection locked="0"/>
    </xf>
    <xf numFmtId="0" fontId="28" fillId="3" borderId="101" xfId="2" applyFont="1" applyFill="1" applyBorder="1" applyAlignment="1" applyProtection="1">
      <alignment horizontal="left"/>
      <protection locked="0"/>
    </xf>
    <xf numFmtId="0" fontId="28" fillId="3" borderId="83" xfId="2" applyFont="1" applyFill="1" applyBorder="1" applyAlignment="1" applyProtection="1">
      <alignment horizontal="left"/>
      <protection locked="0"/>
    </xf>
    <xf numFmtId="0" fontId="28" fillId="3" borderId="84" xfId="2" applyFont="1" applyFill="1" applyBorder="1" applyAlignment="1" applyProtection="1">
      <alignment horizontal="left"/>
      <protection locked="0"/>
    </xf>
    <xf numFmtId="0" fontId="28" fillId="3" borderId="96" xfId="2" applyFont="1" applyFill="1" applyBorder="1" applyAlignment="1" applyProtection="1">
      <alignment horizontal="left"/>
      <protection locked="0"/>
    </xf>
    <xf numFmtId="0" fontId="28" fillId="3" borderId="61" xfId="2" applyFont="1" applyFill="1" applyBorder="1" applyAlignment="1" applyProtection="1">
      <alignment horizontal="left"/>
      <protection locked="0"/>
    </xf>
    <xf numFmtId="0" fontId="28" fillId="3" borderId="97" xfId="2" applyFont="1" applyFill="1" applyBorder="1" applyAlignment="1" applyProtection="1">
      <alignment horizontal="left"/>
      <protection locked="0"/>
    </xf>
    <xf numFmtId="0" fontId="28" fillId="3" borderId="92" xfId="2" applyFont="1" applyFill="1" applyBorder="1" applyAlignment="1" applyProtection="1">
      <alignment horizontal="left"/>
      <protection locked="0"/>
    </xf>
    <xf numFmtId="0" fontId="28" fillId="3" borderId="37" xfId="2" applyFont="1" applyFill="1" applyBorder="1" applyAlignment="1" applyProtection="1">
      <alignment horizontal="left"/>
      <protection locked="0"/>
    </xf>
    <xf numFmtId="0" fontId="28" fillId="3" borderId="67" xfId="2" applyFont="1" applyFill="1" applyBorder="1" applyAlignment="1" applyProtection="1">
      <alignment horizontal="left"/>
      <protection locked="0"/>
    </xf>
    <xf numFmtId="2" fontId="3" fillId="3" borderId="37" xfId="2" applyNumberFormat="1" applyFill="1" applyBorder="1" applyAlignment="1" applyProtection="1">
      <alignment vertical="center"/>
      <protection locked="0"/>
    </xf>
    <xf numFmtId="2" fontId="3" fillId="3" borderId="38" xfId="2" applyNumberFormat="1" applyFill="1" applyBorder="1" applyAlignment="1" applyProtection="1">
      <alignment vertical="center"/>
      <protection locked="0"/>
    </xf>
    <xf numFmtId="164" fontId="3" fillId="3" borderId="83" xfId="2" applyNumberFormat="1" applyFill="1" applyBorder="1" applyAlignment="1" applyProtection="1">
      <alignment horizontal="center" vertical="center"/>
      <protection hidden="1"/>
    </xf>
    <xf numFmtId="0" fontId="3" fillId="3" borderId="83" xfId="2" applyFill="1" applyBorder="1" applyAlignment="1" applyProtection="1">
      <alignment horizontal="center" vertical="center"/>
      <protection hidden="1"/>
    </xf>
    <xf numFmtId="0" fontId="3" fillId="3" borderId="102" xfId="2" applyFill="1" applyBorder="1" applyAlignment="1" applyProtection="1">
      <alignment horizontal="center" vertical="center"/>
      <protection hidden="1"/>
    </xf>
    <xf numFmtId="164" fontId="3" fillId="3" borderId="83" xfId="3" applyFill="1" applyBorder="1" applyAlignment="1" applyProtection="1">
      <alignment horizontal="left" vertical="center"/>
      <protection locked="0"/>
    </xf>
    <xf numFmtId="164" fontId="3" fillId="3" borderId="100" xfId="3" applyFill="1" applyBorder="1" applyAlignment="1" applyProtection="1">
      <alignment horizontal="left" vertical="center"/>
      <protection locked="0"/>
    </xf>
    <xf numFmtId="164" fontId="3" fillId="3" borderId="54" xfId="3" applyFill="1" applyBorder="1" applyAlignment="1" applyProtection="1">
      <alignment horizontal="left" vertical="center"/>
      <protection locked="0"/>
    </xf>
    <xf numFmtId="164" fontId="3" fillId="3" borderId="104" xfId="3" applyFill="1" applyBorder="1" applyAlignment="1" applyProtection="1">
      <alignment horizontal="left" vertical="center"/>
      <protection locked="0"/>
    </xf>
    <xf numFmtId="164" fontId="3" fillId="3" borderId="101" xfId="3" applyFill="1" applyBorder="1" applyAlignment="1" applyProtection="1">
      <alignment horizontal="center" vertical="center"/>
      <protection locked="0"/>
    </xf>
    <xf numFmtId="164" fontId="3" fillId="3" borderId="83" xfId="3" applyFill="1" applyBorder="1" applyAlignment="1" applyProtection="1">
      <alignment horizontal="center" vertical="center"/>
      <protection locked="0"/>
    </xf>
    <xf numFmtId="164" fontId="3" fillId="3" borderId="96" xfId="3" applyFill="1" applyBorder="1" applyAlignment="1" applyProtection="1">
      <alignment horizontal="center" vertical="center"/>
      <protection locked="0"/>
    </xf>
    <xf numFmtId="164" fontId="3" fillId="3" borderId="61" xfId="3" applyFill="1" applyBorder="1" applyAlignment="1" applyProtection="1">
      <alignment horizontal="center" vertical="center"/>
      <protection locked="0"/>
    </xf>
    <xf numFmtId="164" fontId="3" fillId="3" borderId="52" xfId="3" applyFill="1" applyBorder="1" applyAlignment="1" applyProtection="1">
      <alignment horizontal="center" vertical="center"/>
      <protection locked="0"/>
    </xf>
    <xf numFmtId="164" fontId="3" fillId="3" borderId="105" xfId="3" applyFill="1" applyBorder="1" applyAlignment="1" applyProtection="1">
      <alignment horizontal="center" vertical="center"/>
      <protection locked="0"/>
    </xf>
    <xf numFmtId="164" fontId="3" fillId="3" borderId="101" xfId="3" applyFont="1" applyFill="1" applyBorder="1" applyAlignment="1" applyProtection="1">
      <alignment horizontal="center" vertical="center"/>
      <protection locked="0"/>
    </xf>
    <xf numFmtId="164" fontId="3" fillId="3" borderId="83" xfId="3" applyFont="1" applyFill="1" applyBorder="1" applyAlignment="1" applyProtection="1">
      <alignment horizontal="center" vertical="center"/>
      <protection locked="0"/>
    </xf>
    <xf numFmtId="164" fontId="3" fillId="3" borderId="106" xfId="3" applyFont="1" applyFill="1" applyBorder="1" applyAlignment="1" applyProtection="1">
      <alignment horizontal="center" vertical="center"/>
      <protection locked="0"/>
    </xf>
    <xf numFmtId="164" fontId="3" fillId="3" borderId="54" xfId="3" applyFont="1" applyFill="1" applyBorder="1" applyAlignment="1" applyProtection="1">
      <alignment horizontal="center" vertical="center"/>
      <protection locked="0"/>
    </xf>
    <xf numFmtId="164" fontId="3" fillId="3" borderId="84" xfId="3" applyFill="1" applyBorder="1" applyAlignment="1" applyProtection="1">
      <alignment horizontal="center" vertical="center"/>
      <protection locked="0"/>
    </xf>
    <xf numFmtId="164" fontId="3" fillId="3" borderId="97" xfId="3" applyFill="1" applyBorder="1" applyAlignment="1" applyProtection="1">
      <alignment horizontal="center" vertical="center"/>
      <protection locked="0"/>
    </xf>
    <xf numFmtId="164" fontId="3" fillId="3" borderId="83" xfId="3" applyFont="1" applyFill="1" applyBorder="1" applyAlignment="1">
      <alignment horizontal="left" vertical="center"/>
    </xf>
    <xf numFmtId="164" fontId="3" fillId="3" borderId="100" xfId="3" applyFont="1" applyFill="1" applyBorder="1" applyAlignment="1">
      <alignment horizontal="left" vertical="center"/>
    </xf>
    <xf numFmtId="164" fontId="3" fillId="3" borderId="61" xfId="3" applyFont="1" applyFill="1" applyBorder="1" applyAlignment="1">
      <alignment horizontal="left" vertical="center"/>
    </xf>
    <xf numFmtId="164" fontId="3" fillId="3" borderId="95" xfId="3" applyFont="1" applyFill="1" applyBorder="1" applyAlignment="1">
      <alignment horizontal="left" vertical="center"/>
    </xf>
    <xf numFmtId="167" fontId="3" fillId="3" borderId="101" xfId="3" applyNumberFormat="1" applyFill="1" applyBorder="1" applyAlignment="1" applyProtection="1">
      <alignment horizontal="center" vertical="center"/>
      <protection hidden="1"/>
    </xf>
    <xf numFmtId="167" fontId="3" fillId="3" borderId="83" xfId="3" applyNumberFormat="1" applyFill="1" applyBorder="1" applyAlignment="1" applyProtection="1">
      <alignment horizontal="center" vertical="center"/>
      <protection hidden="1"/>
    </xf>
    <xf numFmtId="167" fontId="3" fillId="3" borderId="96" xfId="3" applyNumberFormat="1" applyFill="1" applyBorder="1" applyAlignment="1" applyProtection="1">
      <alignment horizontal="center" vertical="center"/>
      <protection hidden="1"/>
    </xf>
    <xf numFmtId="167" fontId="3" fillId="3" borderId="61" xfId="3" applyNumberFormat="1" applyFill="1" applyBorder="1" applyAlignment="1" applyProtection="1">
      <alignment horizontal="center" vertical="center"/>
      <protection hidden="1"/>
    </xf>
    <xf numFmtId="0" fontId="3" fillId="3" borderId="100" xfId="2" applyFill="1" applyBorder="1" applyAlignment="1">
      <alignment horizontal="center" vertical="center"/>
    </xf>
    <xf numFmtId="0" fontId="3" fillId="3" borderId="95" xfId="2" applyFill="1" applyBorder="1" applyAlignment="1">
      <alignment horizontal="center" vertical="center"/>
    </xf>
    <xf numFmtId="164" fontId="3" fillId="3" borderId="96" xfId="3" applyFont="1" applyFill="1" applyBorder="1" applyAlignment="1" applyProtection="1">
      <alignment horizontal="center" vertical="center"/>
      <protection locked="0"/>
    </xf>
    <xf numFmtId="164" fontId="3" fillId="3" borderId="61" xfId="3" applyFont="1" applyFill="1" applyBorder="1" applyAlignment="1" applyProtection="1">
      <alignment horizontal="center" vertical="center"/>
      <protection locked="0"/>
    </xf>
    <xf numFmtId="164" fontId="3" fillId="3" borderId="100" xfId="3" applyFill="1" applyBorder="1" applyAlignment="1">
      <alignment horizontal="left" vertical="center"/>
    </xf>
    <xf numFmtId="164" fontId="3" fillId="3" borderId="95" xfId="3" applyFill="1" applyBorder="1" applyAlignment="1">
      <alignment horizontal="left" vertical="center"/>
    </xf>
    <xf numFmtId="0" fontId="3" fillId="3" borderId="0" xfId="2" applyFill="1" applyAlignment="1">
      <alignment horizontal="center" vertical="center"/>
    </xf>
    <xf numFmtId="164" fontId="3" fillId="3" borderId="84" xfId="3" applyFont="1" applyFill="1" applyBorder="1" applyAlignment="1" applyProtection="1">
      <alignment horizontal="center" vertical="center"/>
      <protection locked="0"/>
    </xf>
    <xf numFmtId="164" fontId="3" fillId="3" borderId="91" xfId="3" applyFill="1" applyBorder="1" applyAlignment="1">
      <alignment horizontal="left" vertical="center"/>
    </xf>
    <xf numFmtId="167" fontId="3" fillId="3" borderId="92" xfId="3" applyNumberFormat="1" applyFill="1" applyBorder="1" applyAlignment="1" applyProtection="1">
      <alignment horizontal="center" vertical="center"/>
      <protection hidden="1"/>
    </xf>
    <xf numFmtId="167" fontId="3" fillId="3" borderId="37" xfId="3" applyNumberFormat="1" applyFill="1" applyBorder="1" applyAlignment="1" applyProtection="1">
      <alignment horizontal="center" vertical="center"/>
      <protection hidden="1"/>
    </xf>
    <xf numFmtId="164" fontId="3" fillId="3" borderId="93" xfId="3" applyFill="1" applyBorder="1" applyAlignment="1" applyProtection="1">
      <alignment horizontal="center" vertical="center"/>
      <protection locked="0"/>
    </xf>
    <xf numFmtId="164" fontId="3" fillId="3" borderId="92" xfId="3" applyFill="1" applyBorder="1" applyAlignment="1" applyProtection="1">
      <alignment horizontal="center" vertical="center"/>
      <protection locked="0"/>
    </xf>
    <xf numFmtId="164" fontId="3" fillId="3" borderId="37" xfId="3" applyFill="1" applyBorder="1" applyAlignment="1" applyProtection="1">
      <alignment horizontal="center" vertical="center"/>
      <protection locked="0"/>
    </xf>
    <xf numFmtId="49" fontId="3" fillId="3" borderId="86" xfId="2" applyNumberFormat="1" applyFill="1" applyBorder="1" applyAlignment="1" applyProtection="1">
      <alignment horizontal="center"/>
    </xf>
    <xf numFmtId="49" fontId="3" fillId="3" borderId="87" xfId="2" applyNumberFormat="1" applyFill="1" applyBorder="1" applyAlignment="1" applyProtection="1">
      <alignment horizontal="center"/>
    </xf>
    <xf numFmtId="49" fontId="3" fillId="3" borderId="88" xfId="2" applyNumberFormat="1" applyFill="1" applyBorder="1" applyAlignment="1" applyProtection="1">
      <alignment horizontal="center"/>
    </xf>
    <xf numFmtId="0" fontId="3" fillId="3" borderId="89" xfId="2" applyFill="1" applyBorder="1" applyAlignment="1" applyProtection="1">
      <alignment horizontal="center"/>
    </xf>
    <xf numFmtId="0" fontId="3" fillId="3" borderId="88" xfId="2" applyFill="1" applyBorder="1" applyAlignment="1" applyProtection="1">
      <alignment horizontal="center"/>
    </xf>
    <xf numFmtId="0" fontId="3" fillId="3" borderId="89" xfId="2" applyFill="1" applyBorder="1" applyAlignment="1" applyProtection="1">
      <alignment horizontal="left"/>
    </xf>
    <xf numFmtId="0" fontId="3" fillId="3" borderId="87" xfId="2" applyFill="1" applyBorder="1" applyAlignment="1" applyProtection="1">
      <alignment horizontal="left"/>
    </xf>
    <xf numFmtId="0" fontId="3" fillId="3" borderId="88" xfId="2" applyFill="1" applyBorder="1" applyAlignment="1" applyProtection="1">
      <alignment horizontal="left"/>
    </xf>
    <xf numFmtId="164" fontId="3" fillId="3" borderId="67" xfId="3" applyFill="1" applyBorder="1" applyAlignment="1" applyProtection="1">
      <alignment horizontal="center" vertical="center"/>
      <protection locked="0"/>
    </xf>
    <xf numFmtId="0" fontId="3" fillId="3" borderId="89" xfId="2" applyFill="1" applyBorder="1" applyAlignment="1" applyProtection="1">
      <alignment horizontal="center"/>
      <protection hidden="1"/>
    </xf>
    <xf numFmtId="0" fontId="3" fillId="3" borderId="90" xfId="2" applyFill="1" applyBorder="1" applyAlignment="1" applyProtection="1">
      <alignment horizontal="center"/>
      <protection hidden="1"/>
    </xf>
    <xf numFmtId="49" fontId="27" fillId="3" borderId="79" xfId="2" applyNumberFormat="1" applyFont="1" applyFill="1" applyBorder="1" applyAlignment="1" applyProtection="1">
      <alignment horizontal="center" vertical="center"/>
      <protection locked="0"/>
    </xf>
    <xf numFmtId="49" fontId="27" fillId="3" borderId="51" xfId="2" applyNumberFormat="1" applyFont="1" applyFill="1" applyBorder="1" applyAlignment="1" applyProtection="1">
      <alignment horizontal="center" vertical="center"/>
      <protection locked="0"/>
    </xf>
    <xf numFmtId="49" fontId="27" fillId="3" borderId="80" xfId="2" applyNumberFormat="1" applyFont="1" applyFill="1" applyBorder="1" applyAlignment="1" applyProtection="1">
      <alignment horizontal="center" vertical="center"/>
      <protection locked="0"/>
    </xf>
    <xf numFmtId="0" fontId="27" fillId="3" borderId="81" xfId="2" applyFont="1" applyFill="1" applyBorder="1" applyAlignment="1" applyProtection="1">
      <alignment horizontal="center" vertical="center"/>
      <protection locked="0"/>
    </xf>
    <xf numFmtId="0" fontId="27" fillId="3" borderId="80" xfId="2" applyFont="1" applyFill="1" applyBorder="1" applyAlignment="1" applyProtection="1">
      <alignment horizontal="center" vertical="center"/>
      <protection locked="0"/>
    </xf>
    <xf numFmtId="0" fontId="27" fillId="3" borderId="81" xfId="2" applyFont="1" applyFill="1" applyBorder="1" applyAlignment="1" applyProtection="1">
      <alignment horizontal="left"/>
      <protection locked="0"/>
    </xf>
    <xf numFmtId="0" fontId="27" fillId="3" borderId="51" xfId="2" applyFont="1" applyFill="1" applyBorder="1" applyAlignment="1" applyProtection="1">
      <alignment horizontal="left"/>
      <protection locked="0"/>
    </xf>
    <xf numFmtId="0" fontId="27" fillId="3" borderId="80" xfId="2" applyFont="1" applyFill="1" applyBorder="1" applyAlignment="1" applyProtection="1">
      <alignment horizontal="left"/>
      <protection locked="0"/>
    </xf>
    <xf numFmtId="0" fontId="27" fillId="3" borderId="81" xfId="2" applyFont="1" applyFill="1" applyBorder="1" applyAlignment="1" applyProtection="1">
      <alignment horizontal="center"/>
      <protection locked="0"/>
    </xf>
    <xf numFmtId="0" fontId="27" fillId="3" borderId="85" xfId="2" applyFont="1" applyFill="1" applyBorder="1" applyAlignment="1" applyProtection="1">
      <alignment horizontal="center"/>
      <protection locked="0"/>
    </xf>
    <xf numFmtId="0" fontId="27" fillId="3" borderId="81" xfId="2" applyFont="1" applyFill="1" applyBorder="1" applyAlignment="1" applyProtection="1">
      <alignment horizontal="left" vertical="center"/>
      <protection locked="0"/>
    </xf>
    <xf numFmtId="0" fontId="27" fillId="3" borderId="51" xfId="2" applyFont="1" applyFill="1" applyBorder="1" applyAlignment="1" applyProtection="1">
      <alignment horizontal="left" vertical="center"/>
      <protection locked="0"/>
    </xf>
    <xf numFmtId="0" fontId="27" fillId="3" borderId="80" xfId="2" applyFont="1" applyFill="1" applyBorder="1" applyAlignment="1" applyProtection="1">
      <alignment horizontal="left" vertical="center"/>
      <protection locked="0"/>
    </xf>
    <xf numFmtId="0" fontId="27" fillId="3" borderId="85" xfId="2" applyFont="1" applyFill="1" applyBorder="1" applyAlignment="1" applyProtection="1">
      <alignment horizontal="center" vertical="center"/>
      <protection locked="0"/>
    </xf>
    <xf numFmtId="49" fontId="27" fillId="3" borderId="81" xfId="2" applyNumberFormat="1" applyFont="1" applyFill="1" applyBorder="1" applyAlignment="1" applyProtection="1">
      <alignment horizontal="center" vertical="center"/>
      <protection locked="0"/>
    </xf>
    <xf numFmtId="49" fontId="26" fillId="3" borderId="79" xfId="0" applyNumberFormat="1" applyFont="1" applyFill="1" applyBorder="1" applyAlignment="1" applyProtection="1">
      <alignment horizontal="center" vertical="center"/>
      <protection locked="0"/>
    </xf>
    <xf numFmtId="49" fontId="26" fillId="3" borderId="51" xfId="0" applyNumberFormat="1" applyFont="1" applyFill="1" applyBorder="1" applyAlignment="1" applyProtection="1">
      <alignment horizontal="center" vertical="center"/>
      <protection locked="0"/>
    </xf>
    <xf numFmtId="49" fontId="26" fillId="3" borderId="80" xfId="0" applyNumberFormat="1" applyFont="1" applyFill="1" applyBorder="1" applyAlignment="1" applyProtection="1">
      <alignment horizontal="center" vertical="center"/>
      <protection locked="0"/>
    </xf>
    <xf numFmtId="0" fontId="26" fillId="3" borderId="81" xfId="0" applyFont="1" applyFill="1" applyBorder="1" applyAlignment="1" applyProtection="1">
      <alignment horizontal="center" vertical="center"/>
      <protection locked="0"/>
    </xf>
    <xf numFmtId="0" fontId="26" fillId="3" borderId="80" xfId="0" applyFont="1" applyFill="1" applyBorder="1" applyAlignment="1" applyProtection="1">
      <alignment horizontal="center" vertical="center"/>
      <protection locked="0"/>
    </xf>
    <xf numFmtId="0" fontId="27" fillId="3" borderId="81" xfId="0" applyFont="1" applyFill="1" applyBorder="1" applyAlignment="1" applyProtection="1">
      <alignment horizontal="left" vertical="center"/>
      <protection locked="0"/>
    </xf>
    <xf numFmtId="0" fontId="27" fillId="3" borderId="51" xfId="0" applyFont="1" applyFill="1" applyBorder="1" applyAlignment="1" applyProtection="1">
      <alignment horizontal="left" vertical="center"/>
      <protection locked="0"/>
    </xf>
    <xf numFmtId="0" fontId="27" fillId="3" borderId="80" xfId="0" applyFont="1" applyFill="1" applyBorder="1" applyAlignment="1" applyProtection="1">
      <alignment horizontal="left" vertical="center"/>
      <protection locked="0"/>
    </xf>
    <xf numFmtId="0" fontId="27" fillId="3" borderId="81" xfId="0" applyFont="1" applyFill="1" applyBorder="1" applyAlignment="1" applyProtection="1">
      <alignment horizontal="center" vertical="center"/>
      <protection locked="0"/>
    </xf>
    <xf numFmtId="49" fontId="27" fillId="3" borderId="85" xfId="0" applyNumberFormat="1" applyFont="1" applyFill="1" applyBorder="1" applyAlignment="1" applyProtection="1">
      <alignment horizontal="center" vertical="center"/>
      <protection locked="0"/>
    </xf>
    <xf numFmtId="49" fontId="27" fillId="3" borderId="82" xfId="0" applyNumberFormat="1" applyFont="1" applyFill="1" applyBorder="1" applyAlignment="1" applyProtection="1">
      <alignment horizontal="center" vertical="center"/>
      <protection locked="0"/>
    </xf>
    <xf numFmtId="49" fontId="26" fillId="3" borderId="84" xfId="0" applyNumberFormat="1" applyFont="1" applyFill="1" applyBorder="1" applyAlignment="1" applyProtection="1">
      <alignment horizontal="center" vertical="center"/>
      <protection locked="0"/>
    </xf>
    <xf numFmtId="0" fontId="27" fillId="3" borderId="82" xfId="0" applyFont="1" applyFill="1" applyBorder="1" applyAlignment="1" applyProtection="1">
      <alignment horizontal="left" vertical="center"/>
      <protection locked="0"/>
    </xf>
    <xf numFmtId="0" fontId="26" fillId="3" borderId="83" xfId="0" applyFont="1" applyFill="1" applyBorder="1" applyAlignment="1" applyProtection="1">
      <alignment horizontal="left" vertical="center"/>
      <protection locked="0"/>
    </xf>
    <xf numFmtId="0" fontId="26" fillId="3" borderId="84" xfId="0" applyFont="1" applyFill="1" applyBorder="1" applyAlignment="1" applyProtection="1">
      <alignment horizontal="left" vertical="center"/>
      <protection locked="0"/>
    </xf>
    <xf numFmtId="0" fontId="27" fillId="3" borderId="51" xfId="0" applyFont="1" applyFill="1" applyBorder="1" applyAlignment="1" applyProtection="1">
      <alignment horizontal="center" vertical="center"/>
      <protection locked="0"/>
    </xf>
    <xf numFmtId="49" fontId="27" fillId="3" borderId="81" xfId="0" applyNumberFormat="1" applyFont="1" applyFill="1" applyBorder="1" applyAlignment="1" applyProtection="1">
      <alignment horizontal="center" vertical="center"/>
      <protection locked="0"/>
    </xf>
    <xf numFmtId="49" fontId="27" fillId="3" borderId="80" xfId="0" applyNumberFormat="1" applyFont="1" applyFill="1" applyBorder="1" applyAlignment="1" applyProtection="1">
      <alignment horizontal="center" vertical="center"/>
      <protection locked="0"/>
    </xf>
    <xf numFmtId="49" fontId="26" fillId="3" borderId="81" xfId="0" applyNumberFormat="1" applyFont="1" applyFill="1" applyBorder="1" applyAlignment="1" applyProtection="1">
      <alignment horizontal="center" vertical="center"/>
      <protection locked="0"/>
    </xf>
    <xf numFmtId="0" fontId="26" fillId="3" borderId="81" xfId="0" applyFont="1" applyFill="1" applyBorder="1" applyAlignment="1" applyProtection="1">
      <alignment horizontal="left" vertical="center" wrapText="1"/>
      <protection locked="0"/>
    </xf>
    <xf numFmtId="0" fontId="26" fillId="3" borderId="51" xfId="0" applyFont="1" applyFill="1" applyBorder="1" applyAlignment="1" applyProtection="1">
      <alignment horizontal="left" vertical="center" wrapText="1"/>
      <protection locked="0"/>
    </xf>
    <xf numFmtId="0" fontId="26" fillId="3" borderId="80" xfId="0" applyFont="1" applyFill="1" applyBorder="1" applyAlignment="1" applyProtection="1">
      <alignment horizontal="left" vertical="center" wrapText="1"/>
      <protection locked="0"/>
    </xf>
    <xf numFmtId="49" fontId="26" fillId="3" borderId="75" xfId="0" applyNumberFormat="1" applyFont="1" applyFill="1" applyBorder="1" applyAlignment="1" applyProtection="1">
      <alignment horizontal="center" vertical="center"/>
      <protection locked="0"/>
    </xf>
    <xf numFmtId="49" fontId="26" fillId="3" borderId="59" xfId="0" applyNumberFormat="1" applyFont="1" applyFill="1" applyBorder="1" applyAlignment="1" applyProtection="1">
      <alignment horizontal="center" vertical="center"/>
      <protection locked="0"/>
    </xf>
    <xf numFmtId="49" fontId="26" fillId="3" borderId="76" xfId="0" applyNumberFormat="1" applyFont="1" applyFill="1" applyBorder="1" applyAlignment="1" applyProtection="1">
      <alignment horizontal="center" vertical="center"/>
      <protection locked="0"/>
    </xf>
    <xf numFmtId="0" fontId="27" fillId="3" borderId="77" xfId="0" applyFont="1" applyFill="1" applyBorder="1" applyAlignment="1" applyProtection="1">
      <alignment horizontal="center" vertical="center"/>
      <protection locked="0"/>
    </xf>
    <xf numFmtId="0" fontId="26" fillId="3" borderId="76" xfId="0" applyFont="1" applyFill="1" applyBorder="1" applyAlignment="1" applyProtection="1">
      <alignment horizontal="center" vertical="center"/>
      <protection locked="0"/>
    </xf>
    <xf numFmtId="49" fontId="27" fillId="3" borderId="77" xfId="0" applyNumberFormat="1" applyFont="1" applyFill="1" applyBorder="1" applyAlignment="1" applyProtection="1">
      <alignment horizontal="center" vertical="center"/>
      <protection locked="0"/>
    </xf>
    <xf numFmtId="49" fontId="27" fillId="3" borderId="76" xfId="0" applyNumberFormat="1" applyFont="1" applyFill="1" applyBorder="1" applyAlignment="1" applyProtection="1">
      <alignment horizontal="center" vertical="center"/>
      <protection locked="0"/>
    </xf>
    <xf numFmtId="0" fontId="27" fillId="3" borderId="77" xfId="0" applyFont="1" applyFill="1" applyBorder="1" applyAlignment="1" applyProtection="1">
      <alignment horizontal="left" vertical="center"/>
      <protection locked="0"/>
    </xf>
    <xf numFmtId="0" fontId="26" fillId="3" borderId="59" xfId="0" applyFont="1" applyFill="1" applyBorder="1" applyAlignment="1" applyProtection="1">
      <alignment horizontal="left" vertical="center"/>
      <protection locked="0"/>
    </xf>
    <xf numFmtId="0" fontId="26" fillId="3" borderId="76" xfId="0" applyFont="1" applyFill="1" applyBorder="1" applyAlignment="1" applyProtection="1">
      <alignment horizontal="left" vertical="center"/>
      <protection locked="0"/>
    </xf>
    <xf numFmtId="0" fontId="26" fillId="3" borderId="77" xfId="0" applyFont="1" applyFill="1" applyBorder="1" applyAlignment="1" applyProtection="1">
      <alignment horizontal="center" vertical="center"/>
      <protection locked="0"/>
    </xf>
    <xf numFmtId="0" fontId="26" fillId="3" borderId="78" xfId="0" applyFont="1" applyFill="1" applyBorder="1" applyAlignment="1" applyProtection="1">
      <alignment horizontal="center" vertical="center"/>
      <protection locked="0"/>
    </xf>
    <xf numFmtId="0" fontId="3" fillId="3" borderId="67" xfId="2" applyFill="1" applyBorder="1" applyAlignment="1">
      <alignment horizontal="center" vertical="center"/>
    </xf>
    <xf numFmtId="0" fontId="3" fillId="3" borderId="62" xfId="2" applyFill="1" applyBorder="1" applyAlignment="1">
      <alignment horizontal="center" vertical="center"/>
    </xf>
    <xf numFmtId="0" fontId="3" fillId="3" borderId="68" xfId="2" applyFill="1" applyBorder="1" applyAlignment="1">
      <alignment horizontal="center" vertical="center"/>
    </xf>
    <xf numFmtId="0" fontId="3" fillId="3" borderId="72" xfId="2" applyFill="1" applyBorder="1" applyAlignment="1">
      <alignment horizontal="center" vertical="center"/>
    </xf>
    <xf numFmtId="0" fontId="3" fillId="3" borderId="69" xfId="2" applyFill="1" applyBorder="1" applyAlignment="1">
      <alignment horizontal="center"/>
    </xf>
    <xf numFmtId="0" fontId="3" fillId="3" borderId="70" xfId="2" applyFill="1" applyBorder="1" applyAlignment="1">
      <alignment horizontal="center"/>
    </xf>
    <xf numFmtId="0" fontId="3" fillId="3" borderId="71" xfId="2" applyFill="1" applyBorder="1" applyAlignment="1">
      <alignment horizontal="center"/>
    </xf>
    <xf numFmtId="0" fontId="3" fillId="3" borderId="68" xfId="2" applyFill="1" applyBorder="1" applyAlignment="1">
      <alignment horizontal="center"/>
    </xf>
    <xf numFmtId="0" fontId="3" fillId="3" borderId="38" xfId="2" applyFill="1" applyBorder="1" applyAlignment="1">
      <alignment horizontal="center"/>
    </xf>
    <xf numFmtId="0" fontId="25" fillId="3" borderId="73" xfId="2" applyFont="1" applyFill="1" applyBorder="1" applyAlignment="1">
      <alignment horizontal="center"/>
    </xf>
    <xf numFmtId="0" fontId="25" fillId="3" borderId="74" xfId="2" applyFont="1" applyFill="1" applyBorder="1" applyAlignment="1">
      <alignment horizontal="center"/>
    </xf>
    <xf numFmtId="0" fontId="25" fillId="3" borderId="54" xfId="2" applyFont="1" applyFill="1" applyBorder="1" applyAlignment="1">
      <alignment horizontal="center"/>
    </xf>
    <xf numFmtId="0" fontId="25" fillId="3" borderId="62" xfId="2" applyFont="1" applyFill="1" applyBorder="1" applyAlignment="1">
      <alignment horizontal="center"/>
    </xf>
    <xf numFmtId="0" fontId="3" fillId="3" borderId="72" xfId="2" applyFill="1" applyBorder="1" applyAlignment="1">
      <alignment horizontal="center"/>
    </xf>
    <xf numFmtId="0" fontId="3" fillId="3" borderId="55" xfId="2" applyFill="1" applyBorder="1" applyAlignment="1">
      <alignment horizontal="center"/>
    </xf>
    <xf numFmtId="0" fontId="3" fillId="3" borderId="0" xfId="2" applyFill="1" applyAlignment="1">
      <alignment horizontal="left" vertical="center"/>
    </xf>
    <xf numFmtId="0" fontId="3" fillId="3" borderId="6" xfId="2" applyFill="1" applyBorder="1" applyAlignment="1">
      <alignment horizontal="left" vertical="center"/>
    </xf>
    <xf numFmtId="0" fontId="3" fillId="3" borderId="44" xfId="2" applyFill="1" applyBorder="1" applyAlignment="1">
      <alignment horizontal="left" vertical="center"/>
    </xf>
    <xf numFmtId="0" fontId="3" fillId="3" borderId="64" xfId="2" applyFill="1" applyBorder="1" applyAlignment="1">
      <alignment horizontal="left" vertical="center"/>
    </xf>
    <xf numFmtId="0" fontId="3" fillId="3" borderId="63" xfId="2" applyFill="1" applyBorder="1" applyAlignment="1" applyProtection="1">
      <alignment horizontal="center"/>
      <protection locked="0"/>
    </xf>
    <xf numFmtId="0" fontId="3" fillId="3" borderId="57" xfId="2" applyFill="1" applyBorder="1" applyAlignment="1" applyProtection="1">
      <alignment horizontal="center"/>
      <protection locked="0"/>
    </xf>
    <xf numFmtId="0" fontId="3" fillId="3" borderId="60" xfId="2" applyFill="1" applyBorder="1" applyAlignment="1" applyProtection="1">
      <alignment horizontal="center"/>
      <protection locked="0"/>
    </xf>
    <xf numFmtId="164" fontId="3" fillId="3" borderId="1" xfId="3" applyFont="1" applyFill="1" applyBorder="1" applyAlignment="1" applyProtection="1">
      <alignment horizontal="left"/>
      <protection locked="0"/>
    </xf>
    <xf numFmtId="164" fontId="3" fillId="3" borderId="0" xfId="3" applyFont="1" applyFill="1" applyBorder="1" applyAlignment="1" applyProtection="1">
      <alignment horizontal="left"/>
      <protection locked="0"/>
    </xf>
    <xf numFmtId="164" fontId="3" fillId="3" borderId="40" xfId="3" applyFont="1" applyFill="1" applyBorder="1" applyAlignment="1" applyProtection="1">
      <alignment horizontal="left"/>
      <protection locked="0"/>
    </xf>
    <xf numFmtId="0" fontId="3" fillId="3" borderId="65" xfId="2" applyFill="1" applyBorder="1" applyAlignment="1" applyProtection="1">
      <alignment horizontal="center"/>
      <protection locked="0"/>
    </xf>
    <xf numFmtId="0" fontId="3" fillId="3" borderId="44" xfId="2" applyFill="1" applyBorder="1" applyAlignment="1" applyProtection="1">
      <alignment horizontal="center"/>
      <protection locked="0"/>
    </xf>
    <xf numFmtId="0" fontId="3" fillId="3" borderId="45" xfId="2" applyFill="1" applyBorder="1" applyAlignment="1" applyProtection="1">
      <alignment horizontal="center"/>
      <protection locked="0"/>
    </xf>
    <xf numFmtId="0" fontId="21" fillId="3" borderId="28" xfId="2" applyFont="1" applyFill="1" applyBorder="1" applyAlignment="1">
      <alignment horizontal="center"/>
    </xf>
    <xf numFmtId="0" fontId="21" fillId="3" borderId="66" xfId="2" applyFont="1" applyFill="1" applyBorder="1" applyAlignment="1">
      <alignment horizontal="center"/>
    </xf>
    <xf numFmtId="0" fontId="3" fillId="3" borderId="57" xfId="2" applyFill="1" applyBorder="1" applyAlignment="1">
      <alignment horizontal="left" vertical="center"/>
    </xf>
    <xf numFmtId="0" fontId="3" fillId="3" borderId="58" xfId="2" applyFill="1" applyBorder="1" applyAlignment="1">
      <alignment horizontal="left" vertical="center"/>
    </xf>
    <xf numFmtId="0" fontId="3" fillId="3" borderId="54" xfId="2" applyFill="1" applyBorder="1" applyAlignment="1">
      <alignment horizontal="left" vertical="center"/>
    </xf>
    <xf numFmtId="0" fontId="3" fillId="3" borderId="62" xfId="2" applyFill="1" applyBorder="1" applyAlignment="1">
      <alignment horizontal="left" vertical="center"/>
    </xf>
    <xf numFmtId="0" fontId="13" fillId="3" borderId="49" xfId="0" applyFont="1" applyFill="1" applyBorder="1" applyAlignment="1" applyProtection="1">
      <alignment horizontal="left"/>
      <protection locked="0"/>
    </xf>
    <xf numFmtId="0" fontId="3" fillId="3" borderId="0" xfId="2" applyFill="1" applyAlignment="1">
      <alignment horizontal="left" wrapText="1"/>
    </xf>
    <xf numFmtId="0" fontId="3" fillId="3" borderId="61" xfId="2" applyFont="1" applyFill="1" applyBorder="1" applyAlignment="1" applyProtection="1">
      <alignment horizontal="center"/>
    </xf>
    <xf numFmtId="0" fontId="13" fillId="3" borderId="50" xfId="2" applyFont="1" applyFill="1" applyBorder="1" applyAlignment="1" applyProtection="1">
      <alignment horizontal="left" vertical="center"/>
      <protection locked="0"/>
    </xf>
    <xf numFmtId="0" fontId="13" fillId="3" borderId="51" xfId="2" applyFont="1" applyFill="1" applyBorder="1" applyAlignment="1" applyProtection="1">
      <alignment horizontal="left" vertical="center"/>
      <protection locked="0"/>
    </xf>
    <xf numFmtId="0" fontId="13" fillId="3" borderId="52" xfId="2" applyFont="1" applyFill="1" applyBorder="1" applyAlignment="1" applyProtection="1">
      <alignment horizontal="left" vertical="center"/>
      <protection locked="0"/>
    </xf>
    <xf numFmtId="0" fontId="13" fillId="3" borderId="50" xfId="2" applyFont="1" applyFill="1" applyBorder="1" applyAlignment="1" applyProtection="1">
      <alignment horizontal="center" vertical="center"/>
      <protection locked="0"/>
    </xf>
    <xf numFmtId="0" fontId="13" fillId="3" borderId="51" xfId="2" applyFont="1" applyFill="1" applyBorder="1" applyAlignment="1" applyProtection="1">
      <alignment horizontal="center" vertical="center"/>
      <protection locked="0"/>
    </xf>
    <xf numFmtId="0" fontId="13" fillId="3" borderId="52" xfId="2" applyFont="1" applyFill="1" applyBorder="1" applyAlignment="1" applyProtection="1">
      <alignment horizontal="center" vertical="center"/>
      <protection locked="0"/>
    </xf>
    <xf numFmtId="0" fontId="14" fillId="3" borderId="0" xfId="2" applyFont="1" applyFill="1" applyAlignment="1">
      <alignment horizontal="center"/>
    </xf>
    <xf numFmtId="0" fontId="16" fillId="3" borderId="0" xfId="2" applyFont="1" applyFill="1" applyAlignment="1">
      <alignment horizontal="center"/>
    </xf>
    <xf numFmtId="0" fontId="17" fillId="3" borderId="0" xfId="2" applyFont="1" applyFill="1" applyAlignment="1">
      <alignment horizontal="center"/>
    </xf>
    <xf numFmtId="0" fontId="16" fillId="3" borderId="33" xfId="2" applyFont="1" applyFill="1" applyBorder="1" applyAlignment="1" applyProtection="1">
      <alignment horizontal="center" vertical="center"/>
      <protection hidden="1"/>
    </xf>
    <xf numFmtId="0" fontId="16" fillId="3" borderId="34" xfId="2" applyFont="1" applyFill="1" applyBorder="1" applyAlignment="1" applyProtection="1">
      <alignment horizontal="center" vertical="center"/>
      <protection hidden="1"/>
    </xf>
    <xf numFmtId="0" fontId="16" fillId="3" borderId="35" xfId="2" applyFont="1" applyFill="1" applyBorder="1" applyAlignment="1" applyProtection="1">
      <alignment horizontal="center" vertical="center"/>
      <protection hidden="1"/>
    </xf>
    <xf numFmtId="0" fontId="13" fillId="3" borderId="42" xfId="2" applyFont="1" applyFill="1" applyBorder="1" applyAlignment="1" applyProtection="1">
      <alignment horizontal="left"/>
      <protection locked="0"/>
    </xf>
    <xf numFmtId="0" fontId="21" fillId="3" borderId="46" xfId="2" applyFont="1" applyFill="1" applyBorder="1" applyAlignment="1">
      <alignment horizontal="center"/>
    </xf>
    <xf numFmtId="0" fontId="21" fillId="3" borderId="47" xfId="2" applyFont="1" applyFill="1" applyBorder="1" applyAlignment="1">
      <alignment horizontal="center"/>
    </xf>
    <xf numFmtId="43" fontId="3" fillId="3" borderId="59" xfId="2" applyNumberFormat="1" applyFill="1" applyBorder="1" applyAlignment="1" applyProtection="1">
      <alignment horizontal="center"/>
      <protection locked="0"/>
    </xf>
    <xf numFmtId="43" fontId="3" fillId="3" borderId="61" xfId="2" applyNumberFormat="1" applyFill="1" applyBorder="1" applyAlignment="1" applyProtection="1">
      <alignment horizontal="center"/>
      <protection locked="0"/>
    </xf>
    <xf numFmtId="164" fontId="3" fillId="3" borderId="61" xfId="2" applyNumberFormat="1" applyFill="1" applyBorder="1" applyAlignment="1" applyProtection="1">
      <alignment horizontal="center"/>
      <protection hidden="1"/>
    </xf>
    <xf numFmtId="0" fontId="0" fillId="4" borderId="122" xfId="0" applyFill="1" applyBorder="1" applyAlignment="1">
      <alignment horizontal="center" vertical="center"/>
    </xf>
    <xf numFmtId="0" fontId="0" fillId="4" borderId="123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43" fillId="6" borderId="126" xfId="0" applyFont="1" applyFill="1" applyBorder="1" applyAlignment="1">
      <alignment horizontal="center"/>
    </xf>
    <xf numFmtId="0" fontId="43" fillId="6" borderId="127" xfId="0" applyFont="1" applyFill="1" applyBorder="1" applyAlignment="1">
      <alignment horizontal="center"/>
    </xf>
    <xf numFmtId="0" fontId="43" fillId="6" borderId="124" xfId="0" applyFont="1" applyFill="1" applyBorder="1" applyAlignment="1">
      <alignment horizontal="center"/>
    </xf>
  </cellXfs>
  <cellStyles count="4">
    <cellStyle name="Comma 2" xfId="3"/>
    <cellStyle name="Normal" xfId="0" builtinId="0"/>
    <cellStyle name="Normal 2" xfId="2"/>
    <cellStyle name="Normal 3" xfId="1"/>
  </cellStyles>
  <dxfs count="5">
    <dxf>
      <font>
        <strike/>
      </font>
    </dxf>
    <dxf>
      <font>
        <b/>
        <i val="0"/>
      </font>
    </dxf>
    <dxf>
      <font>
        <strike/>
      </font>
    </dxf>
    <dxf>
      <font>
        <b/>
        <i val="0"/>
      </font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47625</xdr:rowOff>
    </xdr:from>
    <xdr:to>
      <xdr:col>19</xdr:col>
      <xdr:colOff>114300</xdr:colOff>
      <xdr:row>0</xdr:row>
      <xdr:rowOff>1114425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47625"/>
          <a:ext cx="3302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32443</xdr:colOff>
      <xdr:row>0</xdr:row>
      <xdr:rowOff>47625</xdr:rowOff>
    </xdr:from>
    <xdr:to>
      <xdr:col>14</xdr:col>
      <xdr:colOff>9525</xdr:colOff>
      <xdr:row>5</xdr:row>
      <xdr:rowOff>101604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1243" y="47625"/>
          <a:ext cx="2898082" cy="993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39997558519241921"/>
  </sheetPr>
  <dimension ref="B1:AB96"/>
  <sheetViews>
    <sheetView showGridLines="0" showRowColHeaders="0" tabSelected="1" zoomScale="120" zoomScaleNormal="120" workbookViewId="0">
      <pane xSplit="21" ySplit="38" topLeftCell="V39" activePane="bottomRight" state="frozen"/>
      <selection pane="topRight" activeCell="V1" sqref="V1"/>
      <selection pane="bottomLeft" activeCell="A39" sqref="A39"/>
      <selection pane="bottomRight" activeCell="C20" sqref="C20:K20"/>
    </sheetView>
  </sheetViews>
  <sheetFormatPr defaultColWidth="10.85546875" defaultRowHeight="15" x14ac:dyDescent="0.25"/>
  <cols>
    <col min="1" max="1" width="2.7109375" style="191" customWidth="1"/>
    <col min="2" max="2" width="11.7109375" style="189" customWidth="1"/>
    <col min="3" max="28" width="4" style="190" customWidth="1"/>
    <col min="29" max="16384" width="10.85546875" style="191"/>
  </cols>
  <sheetData>
    <row r="1" spans="2:28" ht="15.75" thickBot="1" x14ac:dyDescent="0.3"/>
    <row r="2" spans="2:28" ht="18.75" x14ac:dyDescent="0.3">
      <c r="B2" s="680" t="s">
        <v>227</v>
      </c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2"/>
    </row>
    <row r="3" spans="2:28" x14ac:dyDescent="0.25">
      <c r="B3" s="192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4"/>
    </row>
    <row r="4" spans="2:28" hidden="1" x14ac:dyDescent="0.25">
      <c r="B4" s="192"/>
      <c r="C4" s="193">
        <v>1</v>
      </c>
      <c r="D4" s="193">
        <v>2</v>
      </c>
      <c r="E4" s="193">
        <v>3</v>
      </c>
      <c r="F4" s="193">
        <v>4</v>
      </c>
      <c r="G4" s="193">
        <v>5</v>
      </c>
      <c r="H4" s="193">
        <v>6</v>
      </c>
      <c r="I4" s="193">
        <v>7</v>
      </c>
      <c r="J4" s="193">
        <v>8</v>
      </c>
      <c r="K4" s="193">
        <v>9</v>
      </c>
      <c r="L4" s="193">
        <v>10</v>
      </c>
      <c r="M4" s="193">
        <v>11</v>
      </c>
      <c r="N4" s="193">
        <v>12</v>
      </c>
      <c r="O4" s="193">
        <v>13</v>
      </c>
      <c r="P4" s="193">
        <v>14</v>
      </c>
      <c r="Q4" s="193">
        <v>15</v>
      </c>
      <c r="R4" s="193">
        <v>16</v>
      </c>
      <c r="S4" s="193">
        <v>17</v>
      </c>
      <c r="T4" s="193">
        <v>18</v>
      </c>
      <c r="U4" s="194">
        <v>19</v>
      </c>
      <c r="V4" s="190">
        <v>20</v>
      </c>
      <c r="W4" s="190">
        <v>21</v>
      </c>
      <c r="X4" s="190">
        <v>22</v>
      </c>
      <c r="Y4" s="190">
        <v>23</v>
      </c>
      <c r="Z4" s="190">
        <v>24</v>
      </c>
      <c r="AA4" s="190">
        <v>25</v>
      </c>
      <c r="AB4" s="190">
        <v>26</v>
      </c>
    </row>
    <row r="5" spans="2:28" hidden="1" x14ac:dyDescent="0.25">
      <c r="B5" s="192"/>
      <c r="C5" s="193">
        <v>27</v>
      </c>
      <c r="D5" s="193">
        <v>28</v>
      </c>
      <c r="E5" s="193">
        <v>29</v>
      </c>
      <c r="F5" s="193">
        <v>30</v>
      </c>
      <c r="G5" s="193">
        <v>31</v>
      </c>
      <c r="H5" s="193">
        <v>32</v>
      </c>
      <c r="I5" s="193">
        <v>33</v>
      </c>
      <c r="J5" s="193">
        <v>34</v>
      </c>
      <c r="K5" s="193">
        <v>35</v>
      </c>
      <c r="L5" s="193">
        <v>36</v>
      </c>
      <c r="M5" s="193">
        <v>37</v>
      </c>
      <c r="N5" s="193">
        <v>38</v>
      </c>
      <c r="O5" s="193">
        <v>39</v>
      </c>
      <c r="P5" s="193">
        <v>40</v>
      </c>
      <c r="Q5" s="193">
        <v>41</v>
      </c>
      <c r="R5" s="193">
        <v>42</v>
      </c>
      <c r="S5" s="193">
        <v>43</v>
      </c>
      <c r="T5" s="193">
        <v>44</v>
      </c>
      <c r="U5" s="194">
        <v>45</v>
      </c>
      <c r="V5" s="190">
        <v>46</v>
      </c>
      <c r="W5" s="190">
        <v>47</v>
      </c>
      <c r="X5" s="190">
        <v>48</v>
      </c>
      <c r="Y5" s="190">
        <v>49</v>
      </c>
      <c r="Z5" s="190">
        <v>50</v>
      </c>
      <c r="AA5" s="190">
        <v>51</v>
      </c>
      <c r="AB5" s="190">
        <v>52</v>
      </c>
    </row>
    <row r="6" spans="2:28" hidden="1" x14ac:dyDescent="0.25">
      <c r="B6" s="192"/>
      <c r="C6" s="193">
        <v>53</v>
      </c>
      <c r="D6" s="193">
        <v>54</v>
      </c>
      <c r="E6" s="193">
        <v>55</v>
      </c>
      <c r="F6" s="193">
        <v>56</v>
      </c>
      <c r="G6" s="193">
        <v>57</v>
      </c>
      <c r="H6" s="193">
        <v>58</v>
      </c>
      <c r="I6" s="193">
        <v>59</v>
      </c>
      <c r="J6" s="193">
        <v>60</v>
      </c>
      <c r="K6" s="193">
        <v>61</v>
      </c>
      <c r="L6" s="193">
        <v>62</v>
      </c>
      <c r="M6" s="193">
        <v>63</v>
      </c>
      <c r="N6" s="193">
        <v>64</v>
      </c>
      <c r="O6" s="193">
        <v>65</v>
      </c>
      <c r="P6" s="193">
        <v>66</v>
      </c>
      <c r="Q6" s="193">
        <v>67</v>
      </c>
      <c r="R6" s="193">
        <v>68</v>
      </c>
      <c r="S6" s="193">
        <v>69</v>
      </c>
      <c r="T6" s="193">
        <v>70</v>
      </c>
      <c r="U6" s="194">
        <v>71</v>
      </c>
      <c r="V6" s="190">
        <v>72</v>
      </c>
      <c r="W6" s="190">
        <v>73</v>
      </c>
      <c r="X6" s="190">
        <v>74</v>
      </c>
      <c r="Y6" s="190">
        <v>75</v>
      </c>
      <c r="Z6" s="190">
        <v>76</v>
      </c>
      <c r="AA6" s="190">
        <v>77</v>
      </c>
      <c r="AB6" s="190">
        <v>78</v>
      </c>
    </row>
    <row r="7" spans="2:28" hidden="1" x14ac:dyDescent="0.25">
      <c r="B7" s="192"/>
      <c r="C7" s="193">
        <v>1</v>
      </c>
      <c r="D7" s="193">
        <v>2</v>
      </c>
      <c r="E7" s="193">
        <v>3</v>
      </c>
      <c r="F7" s="193">
        <v>4</v>
      </c>
      <c r="G7" s="193">
        <v>5</v>
      </c>
      <c r="H7" s="193">
        <v>6</v>
      </c>
      <c r="I7" s="193">
        <v>7</v>
      </c>
      <c r="J7" s="193">
        <v>8</v>
      </c>
      <c r="K7" s="193">
        <v>9</v>
      </c>
      <c r="L7" s="193">
        <v>10</v>
      </c>
      <c r="M7" s="193">
        <v>11</v>
      </c>
      <c r="N7" s="193">
        <v>12</v>
      </c>
      <c r="O7" s="193">
        <v>13</v>
      </c>
      <c r="P7" s="193">
        <v>14</v>
      </c>
      <c r="Q7" s="193">
        <v>15</v>
      </c>
      <c r="R7" s="193">
        <v>16</v>
      </c>
      <c r="S7" s="193">
        <v>17</v>
      </c>
      <c r="T7" s="193"/>
      <c r="U7" s="194"/>
    </row>
    <row r="8" spans="2:28" hidden="1" x14ac:dyDescent="0.25">
      <c r="B8" s="192"/>
      <c r="C8" s="193">
        <v>18</v>
      </c>
      <c r="D8" s="193">
        <v>19</v>
      </c>
      <c r="E8" s="193">
        <v>20</v>
      </c>
      <c r="F8" s="193">
        <v>21</v>
      </c>
      <c r="G8" s="193">
        <v>22</v>
      </c>
      <c r="H8" s="193">
        <v>23</v>
      </c>
      <c r="I8" s="193">
        <v>24</v>
      </c>
      <c r="J8" s="193">
        <v>25</v>
      </c>
      <c r="K8" s="193">
        <v>26</v>
      </c>
      <c r="L8" s="193">
        <v>27</v>
      </c>
      <c r="M8" s="193">
        <v>28</v>
      </c>
      <c r="N8" s="193">
        <v>29</v>
      </c>
      <c r="O8" s="193">
        <v>30</v>
      </c>
      <c r="P8" s="193">
        <v>31</v>
      </c>
      <c r="Q8" s="193">
        <v>32</v>
      </c>
      <c r="R8" s="193">
        <v>33</v>
      </c>
      <c r="S8" s="193">
        <v>34</v>
      </c>
      <c r="T8" s="193"/>
      <c r="U8" s="194"/>
    </row>
    <row r="9" spans="2:28" ht="18.75" x14ac:dyDescent="0.3">
      <c r="B9" s="241" t="s">
        <v>233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3"/>
    </row>
    <row r="10" spans="2:28" ht="15.75" thickBot="1" x14ac:dyDescent="0.3">
      <c r="B10" s="192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4"/>
    </row>
    <row r="11" spans="2:28" ht="19.5" thickBot="1" x14ac:dyDescent="0.3">
      <c r="B11" s="192" t="s">
        <v>228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  <c r="S11" s="195"/>
      <c r="T11" s="195"/>
      <c r="U11" s="196"/>
      <c r="V11" s="195"/>
      <c r="W11" s="195"/>
      <c r="X11" s="195"/>
      <c r="Y11" s="195"/>
      <c r="Z11" s="195"/>
      <c r="AA11" s="195"/>
      <c r="AB11" s="195"/>
    </row>
    <row r="12" spans="2:28" hidden="1" x14ac:dyDescent="0.25">
      <c r="B12" s="192"/>
      <c r="C12" s="202" t="str">
        <f>UPPER(C11)</f>
        <v/>
      </c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4"/>
      <c r="AB12" s="203">
        <f>LEN(C12)</f>
        <v>0</v>
      </c>
    </row>
    <row r="13" spans="2:28" hidden="1" x14ac:dyDescent="0.25">
      <c r="B13" s="192"/>
      <c r="C13" s="204" t="str">
        <f>IF($AB$12&gt;=C4,RIGHT(LEFT($C$12,C4),1),"")</f>
        <v/>
      </c>
      <c r="D13" s="204" t="str">
        <f t="shared" ref="D13:AB13" si="0">IF($AB$12&gt;=D4,RIGHT(LEFT($C$12,D4),1),"")</f>
        <v/>
      </c>
      <c r="E13" s="204" t="str">
        <f t="shared" si="0"/>
        <v/>
      </c>
      <c r="F13" s="204" t="str">
        <f t="shared" si="0"/>
        <v/>
      </c>
      <c r="G13" s="204" t="str">
        <f t="shared" si="0"/>
        <v/>
      </c>
      <c r="H13" s="204" t="str">
        <f t="shared" si="0"/>
        <v/>
      </c>
      <c r="I13" s="204" t="str">
        <f t="shared" si="0"/>
        <v/>
      </c>
      <c r="J13" s="204" t="str">
        <f t="shared" si="0"/>
        <v/>
      </c>
      <c r="K13" s="204" t="str">
        <f t="shared" si="0"/>
        <v/>
      </c>
      <c r="L13" s="204" t="str">
        <f t="shared" si="0"/>
        <v/>
      </c>
      <c r="M13" s="204" t="str">
        <f t="shared" si="0"/>
        <v/>
      </c>
      <c r="N13" s="204" t="str">
        <f t="shared" si="0"/>
        <v/>
      </c>
      <c r="O13" s="204" t="str">
        <f t="shared" si="0"/>
        <v/>
      </c>
      <c r="P13" s="204" t="str">
        <f t="shared" si="0"/>
        <v/>
      </c>
      <c r="Q13" s="204" t="str">
        <f t="shared" si="0"/>
        <v/>
      </c>
      <c r="R13" s="204" t="str">
        <f t="shared" si="0"/>
        <v/>
      </c>
      <c r="S13" s="204" t="str">
        <f t="shared" si="0"/>
        <v/>
      </c>
      <c r="T13" s="204" t="str">
        <f t="shared" si="0"/>
        <v/>
      </c>
      <c r="U13" s="205" t="str">
        <f t="shared" si="0"/>
        <v/>
      </c>
      <c r="V13" s="206" t="str">
        <f t="shared" si="0"/>
        <v/>
      </c>
      <c r="W13" s="204" t="str">
        <f t="shared" si="0"/>
        <v/>
      </c>
      <c r="X13" s="204" t="str">
        <f t="shared" si="0"/>
        <v/>
      </c>
      <c r="Y13" s="204" t="str">
        <f t="shared" si="0"/>
        <v/>
      </c>
      <c r="Z13" s="204" t="str">
        <f t="shared" si="0"/>
        <v/>
      </c>
      <c r="AA13" s="204" t="str">
        <f t="shared" si="0"/>
        <v/>
      </c>
      <c r="AB13" s="204" t="str">
        <f t="shared" si="0"/>
        <v/>
      </c>
    </row>
    <row r="14" spans="2:28" hidden="1" x14ac:dyDescent="0.25">
      <c r="B14" s="192"/>
      <c r="C14" s="204" t="str">
        <f>IF($AB$12&gt;=C5,RIGHT(LEFT($C$12,C5),1),"")</f>
        <v/>
      </c>
      <c r="D14" s="204" t="str">
        <f t="shared" ref="D14:AB14" si="1">IF($AB$12&gt;=D5,RIGHT(LEFT($C$12,D5),1),"")</f>
        <v/>
      </c>
      <c r="E14" s="204" t="str">
        <f t="shared" si="1"/>
        <v/>
      </c>
      <c r="F14" s="204" t="str">
        <f t="shared" si="1"/>
        <v/>
      </c>
      <c r="G14" s="204" t="str">
        <f t="shared" si="1"/>
        <v/>
      </c>
      <c r="H14" s="204" t="str">
        <f t="shared" si="1"/>
        <v/>
      </c>
      <c r="I14" s="204" t="str">
        <f t="shared" si="1"/>
        <v/>
      </c>
      <c r="J14" s="204" t="str">
        <f t="shared" si="1"/>
        <v/>
      </c>
      <c r="K14" s="204" t="str">
        <f t="shared" si="1"/>
        <v/>
      </c>
      <c r="L14" s="204" t="str">
        <f t="shared" si="1"/>
        <v/>
      </c>
      <c r="M14" s="204" t="str">
        <f t="shared" si="1"/>
        <v/>
      </c>
      <c r="N14" s="204" t="str">
        <f t="shared" si="1"/>
        <v/>
      </c>
      <c r="O14" s="204" t="str">
        <f t="shared" si="1"/>
        <v/>
      </c>
      <c r="P14" s="204" t="str">
        <f t="shared" si="1"/>
        <v/>
      </c>
      <c r="Q14" s="204" t="str">
        <f t="shared" si="1"/>
        <v/>
      </c>
      <c r="R14" s="204" t="str">
        <f t="shared" si="1"/>
        <v/>
      </c>
      <c r="S14" s="204" t="str">
        <f t="shared" si="1"/>
        <v/>
      </c>
      <c r="T14" s="204" t="str">
        <f t="shared" si="1"/>
        <v/>
      </c>
      <c r="U14" s="205" t="str">
        <f t="shared" si="1"/>
        <v/>
      </c>
      <c r="V14" s="206" t="str">
        <f t="shared" si="1"/>
        <v/>
      </c>
      <c r="W14" s="204" t="str">
        <f t="shared" si="1"/>
        <v/>
      </c>
      <c r="X14" s="204" t="str">
        <f t="shared" si="1"/>
        <v/>
      </c>
      <c r="Y14" s="204" t="str">
        <f t="shared" si="1"/>
        <v/>
      </c>
      <c r="Z14" s="204" t="str">
        <f t="shared" si="1"/>
        <v/>
      </c>
      <c r="AA14" s="204" t="str">
        <f t="shared" si="1"/>
        <v/>
      </c>
      <c r="AB14" s="204" t="str">
        <f t="shared" si="1"/>
        <v/>
      </c>
    </row>
    <row r="15" spans="2:28" hidden="1" x14ac:dyDescent="0.25">
      <c r="B15" s="192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4"/>
      <c r="V15" s="193"/>
      <c r="W15" s="193"/>
      <c r="X15" s="193"/>
      <c r="Y15" s="193"/>
      <c r="Z15" s="193"/>
      <c r="AA15" s="193"/>
      <c r="AB15" s="193"/>
    </row>
    <row r="16" spans="2:28" hidden="1" x14ac:dyDescent="0.25">
      <c r="B16" s="192"/>
      <c r="C16" s="204" t="str">
        <f>IF($AB$12&gt;=C7,RIGHT(LEFT($C$12,C7),1),"")</f>
        <v/>
      </c>
      <c r="D16" s="204" t="str">
        <f t="shared" ref="D16:S16" si="2">IF($AB$12&gt;=D7,RIGHT(LEFT($C$12,D7),1),"")</f>
        <v/>
      </c>
      <c r="E16" s="204" t="str">
        <f t="shared" si="2"/>
        <v/>
      </c>
      <c r="F16" s="204" t="str">
        <f t="shared" si="2"/>
        <v/>
      </c>
      <c r="G16" s="204" t="str">
        <f t="shared" si="2"/>
        <v/>
      </c>
      <c r="H16" s="204" t="str">
        <f t="shared" si="2"/>
        <v/>
      </c>
      <c r="I16" s="204" t="str">
        <f t="shared" si="2"/>
        <v/>
      </c>
      <c r="J16" s="204" t="str">
        <f t="shared" si="2"/>
        <v/>
      </c>
      <c r="K16" s="204" t="str">
        <f t="shared" si="2"/>
        <v/>
      </c>
      <c r="L16" s="204" t="str">
        <f t="shared" si="2"/>
        <v/>
      </c>
      <c r="M16" s="204" t="str">
        <f t="shared" si="2"/>
        <v/>
      </c>
      <c r="N16" s="204" t="str">
        <f t="shared" si="2"/>
        <v/>
      </c>
      <c r="O16" s="204" t="str">
        <f t="shared" si="2"/>
        <v/>
      </c>
      <c r="P16" s="204" t="str">
        <f t="shared" si="2"/>
        <v/>
      </c>
      <c r="Q16" s="204" t="str">
        <f t="shared" si="2"/>
        <v/>
      </c>
      <c r="R16" s="204" t="str">
        <f t="shared" si="2"/>
        <v/>
      </c>
      <c r="S16" s="204" t="str">
        <f t="shared" si="2"/>
        <v/>
      </c>
      <c r="T16" s="193"/>
      <c r="U16" s="194"/>
      <c r="V16" s="193"/>
      <c r="W16" s="193"/>
      <c r="X16" s="193"/>
      <c r="Y16" s="193"/>
      <c r="Z16" s="193"/>
      <c r="AA16" s="193"/>
      <c r="AB16" s="193"/>
    </row>
    <row r="17" spans="2:28" hidden="1" x14ac:dyDescent="0.25">
      <c r="B17" s="192"/>
      <c r="C17" s="204" t="str">
        <f>IF($AB$12&gt;=C8,RIGHT(LEFT($C$12,C8),1),"")</f>
        <v/>
      </c>
      <c r="D17" s="204" t="str">
        <f t="shared" ref="D17:S17" si="3">IF($AB$12&gt;=D8,RIGHT(LEFT($C$12,D8),1),"")</f>
        <v/>
      </c>
      <c r="E17" s="204" t="str">
        <f t="shared" si="3"/>
        <v/>
      </c>
      <c r="F17" s="204" t="str">
        <f t="shared" si="3"/>
        <v/>
      </c>
      <c r="G17" s="204" t="str">
        <f t="shared" si="3"/>
        <v/>
      </c>
      <c r="H17" s="204" t="str">
        <f t="shared" si="3"/>
        <v/>
      </c>
      <c r="I17" s="204" t="str">
        <f t="shared" si="3"/>
        <v/>
      </c>
      <c r="J17" s="204" t="str">
        <f t="shared" si="3"/>
        <v/>
      </c>
      <c r="K17" s="204" t="str">
        <f t="shared" si="3"/>
        <v/>
      </c>
      <c r="L17" s="204" t="str">
        <f t="shared" si="3"/>
        <v/>
      </c>
      <c r="M17" s="204" t="str">
        <f t="shared" si="3"/>
        <v/>
      </c>
      <c r="N17" s="204" t="str">
        <f t="shared" si="3"/>
        <v/>
      </c>
      <c r="O17" s="204" t="str">
        <f t="shared" si="3"/>
        <v/>
      </c>
      <c r="P17" s="204" t="str">
        <f t="shared" si="3"/>
        <v/>
      </c>
      <c r="Q17" s="204" t="str">
        <f t="shared" si="3"/>
        <v/>
      </c>
      <c r="R17" s="204" t="str">
        <f t="shared" si="3"/>
        <v/>
      </c>
      <c r="S17" s="204" t="str">
        <f t="shared" si="3"/>
        <v/>
      </c>
      <c r="T17" s="193"/>
      <c r="U17" s="194"/>
      <c r="V17" s="193"/>
      <c r="W17" s="193"/>
      <c r="X17" s="193"/>
      <c r="Y17" s="193"/>
      <c r="Z17" s="193"/>
      <c r="AA17" s="193"/>
      <c r="AB17" s="193"/>
    </row>
    <row r="18" spans="2:28" x14ac:dyDescent="0.25">
      <c r="B18" s="192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4"/>
    </row>
    <row r="19" spans="2:28" ht="15.75" thickBot="1" x14ac:dyDescent="0.3">
      <c r="B19" s="192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4"/>
    </row>
    <row r="20" spans="2:28" ht="19.5" thickBot="1" x14ac:dyDescent="0.3">
      <c r="B20" s="192" t="s">
        <v>229</v>
      </c>
      <c r="C20" s="235"/>
      <c r="D20" s="236"/>
      <c r="E20" s="236"/>
      <c r="F20" s="236"/>
      <c r="G20" s="236"/>
      <c r="H20" s="236"/>
      <c r="I20" s="236"/>
      <c r="J20" s="236"/>
      <c r="K20" s="237"/>
      <c r="L20" s="193"/>
      <c r="M20" s="215" t="str">
        <f>IF(C20="","",K40)</f>
        <v/>
      </c>
      <c r="N20" s="193"/>
      <c r="O20" s="193"/>
      <c r="P20" s="193"/>
      <c r="Q20" s="193"/>
      <c r="R20" s="193"/>
      <c r="S20" s="193"/>
      <c r="T20" s="193"/>
      <c r="U20" s="194"/>
    </row>
    <row r="21" spans="2:28" hidden="1" x14ac:dyDescent="0.25">
      <c r="B21" s="192"/>
      <c r="C21" s="202">
        <f>IF(AB21&gt;12,X21,C20)</f>
        <v>0</v>
      </c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207" t="str">
        <f>LEFT(C20,6)</f>
        <v/>
      </c>
      <c r="S21" s="207" t="str">
        <f>MID(C20,8,2)</f>
        <v/>
      </c>
      <c r="T21" s="207" t="str">
        <f>RIGHT(C20,4)</f>
        <v/>
      </c>
      <c r="U21" s="194"/>
      <c r="X21" s="208" t="str">
        <f>R21&amp;S21&amp;T21</f>
        <v/>
      </c>
      <c r="AB21" s="204">
        <f>LEN(C20)</f>
        <v>0</v>
      </c>
    </row>
    <row r="22" spans="2:28" hidden="1" x14ac:dyDescent="0.25">
      <c r="B22" s="192"/>
      <c r="C22" s="209" t="str">
        <f>IF($AB$21&gt;=C4,RIGHT(LEFT($C$21,C4),1),"")</f>
        <v/>
      </c>
      <c r="D22" s="209" t="str">
        <f t="shared" ref="D22:L22" si="4">IF($AB$21&gt;=D4,RIGHT(LEFT($C$21,D4),1),"")</f>
        <v/>
      </c>
      <c r="E22" s="209" t="str">
        <f t="shared" si="4"/>
        <v/>
      </c>
      <c r="F22" s="209" t="str">
        <f t="shared" si="4"/>
        <v/>
      </c>
      <c r="G22" s="209" t="str">
        <f t="shared" si="4"/>
        <v/>
      </c>
      <c r="H22" s="209" t="str">
        <f t="shared" si="4"/>
        <v/>
      </c>
      <c r="I22" s="209" t="str">
        <f t="shared" si="4"/>
        <v/>
      </c>
      <c r="J22" s="209" t="str">
        <f t="shared" si="4"/>
        <v/>
      </c>
      <c r="K22" s="209" t="str">
        <f t="shared" si="4"/>
        <v/>
      </c>
      <c r="L22" s="209" t="str">
        <f t="shared" si="4"/>
        <v/>
      </c>
      <c r="M22" s="209" t="str">
        <f>IF($AB$21&gt;=M4,RIGHT(LEFT($C$21,M4),1),"")</f>
        <v/>
      </c>
      <c r="N22" s="209" t="str">
        <f>IF($AB$21&gt;=N4,RIGHT(LEFT($C$21,N4),1),"")</f>
        <v/>
      </c>
      <c r="O22" s="193"/>
      <c r="P22" s="193"/>
      <c r="Q22" s="193"/>
      <c r="R22" s="193"/>
      <c r="S22" s="193"/>
      <c r="T22" s="193"/>
      <c r="U22" s="194"/>
    </row>
    <row r="23" spans="2:28" hidden="1" x14ac:dyDescent="0.25">
      <c r="B23" s="192"/>
      <c r="C23" s="204" t="str">
        <f>C22</f>
        <v/>
      </c>
      <c r="D23" s="204" t="str">
        <f t="shared" ref="D23:H23" si="5">D22</f>
        <v/>
      </c>
      <c r="E23" s="204" t="str">
        <f t="shared" si="5"/>
        <v/>
      </c>
      <c r="F23" s="204" t="str">
        <f t="shared" si="5"/>
        <v/>
      </c>
      <c r="G23" s="204" t="str">
        <f t="shared" si="5"/>
        <v/>
      </c>
      <c r="H23" s="204" t="str">
        <f t="shared" si="5"/>
        <v/>
      </c>
      <c r="I23" s="198" t="s">
        <v>232</v>
      </c>
      <c r="J23" s="204" t="str">
        <f>I22</f>
        <v/>
      </c>
      <c r="K23" s="204" t="str">
        <f>J22</f>
        <v/>
      </c>
      <c r="L23" s="197" t="s">
        <v>232</v>
      </c>
      <c r="M23" s="204" t="str">
        <f>K22</f>
        <v/>
      </c>
      <c r="N23" s="204" t="str">
        <f t="shared" ref="N23:P23" si="6">L22</f>
        <v/>
      </c>
      <c r="O23" s="204" t="str">
        <f t="shared" si="6"/>
        <v/>
      </c>
      <c r="P23" s="204" t="str">
        <f t="shared" si="6"/>
        <v/>
      </c>
      <c r="Q23" s="193"/>
      <c r="R23" s="193"/>
      <c r="S23" s="193" t="str">
        <f>J23&amp;K23</f>
        <v/>
      </c>
      <c r="T23" s="193"/>
      <c r="U23" s="194"/>
    </row>
    <row r="24" spans="2:28" x14ac:dyDescent="0.25"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4"/>
    </row>
    <row r="25" spans="2:28" ht="15.75" thickBot="1" x14ac:dyDescent="0.3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4"/>
    </row>
    <row r="26" spans="2:28" ht="19.5" thickBot="1" x14ac:dyDescent="0.3">
      <c r="B26" s="192" t="s">
        <v>231</v>
      </c>
      <c r="C26" s="238"/>
      <c r="D26" s="239"/>
      <c r="E26" s="239"/>
      <c r="F26" s="239"/>
      <c r="G26" s="239"/>
      <c r="H26" s="239"/>
      <c r="I26" s="239"/>
      <c r="J26" s="239"/>
      <c r="K26" s="240"/>
      <c r="L26" s="195"/>
      <c r="N26" s="210"/>
      <c r="P26" s="211" t="s">
        <v>313</v>
      </c>
      <c r="Q26" s="238"/>
      <c r="R26" s="240"/>
      <c r="T26" s="193"/>
      <c r="U26" s="194"/>
    </row>
    <row r="27" spans="2:28" hidden="1" x14ac:dyDescent="0.25">
      <c r="B27" s="192"/>
      <c r="C27" s="204" t="str">
        <f t="shared" ref="C27:L27" si="7">IF($AB$27&gt;=C4,RIGHT(LEFT($C$26,C4),1),"")</f>
        <v/>
      </c>
      <c r="D27" s="204" t="str">
        <f t="shared" si="7"/>
        <v/>
      </c>
      <c r="E27" s="204" t="str">
        <f t="shared" si="7"/>
        <v/>
      </c>
      <c r="F27" s="204" t="str">
        <f t="shared" si="7"/>
        <v/>
      </c>
      <c r="G27" s="204" t="str">
        <f t="shared" si="7"/>
        <v/>
      </c>
      <c r="H27" s="204" t="str">
        <f t="shared" si="7"/>
        <v/>
      </c>
      <c r="I27" s="204" t="str">
        <f t="shared" si="7"/>
        <v/>
      </c>
      <c r="J27" s="204" t="str">
        <f t="shared" si="7"/>
        <v/>
      </c>
      <c r="K27" s="204" t="str">
        <f t="shared" si="7"/>
        <v/>
      </c>
      <c r="L27" s="204" t="str">
        <f t="shared" si="7"/>
        <v/>
      </c>
      <c r="M27" s="193"/>
      <c r="N27" s="193"/>
      <c r="O27" s="193"/>
      <c r="P27" s="193"/>
      <c r="Q27" s="193"/>
      <c r="R27" s="193"/>
      <c r="S27" s="193"/>
      <c r="T27" s="193"/>
      <c r="U27" s="194"/>
      <c r="AB27" s="204">
        <f>LEN(C26)</f>
        <v>0</v>
      </c>
    </row>
    <row r="28" spans="2:28" x14ac:dyDescent="0.25">
      <c r="B28" s="192"/>
      <c r="C28" s="207" t="str">
        <f>IF($AB$21&gt;=C11,RIGHT(LEFT($C$21,C11),1),"")</f>
        <v/>
      </c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P28" s="193"/>
      <c r="Q28" s="193"/>
      <c r="R28" s="193"/>
      <c r="S28" s="193"/>
      <c r="T28" s="193"/>
      <c r="U28" s="194"/>
    </row>
    <row r="29" spans="2:28" ht="15.75" thickBot="1" x14ac:dyDescent="0.3">
      <c r="B29" s="192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P29" s="193"/>
      <c r="Q29" s="193"/>
      <c r="R29" s="193"/>
      <c r="S29" s="193"/>
      <c r="T29" s="225"/>
      <c r="U29" s="226"/>
      <c r="V29" s="221"/>
      <c r="W29" s="221"/>
      <c r="X29" s="221"/>
      <c r="Y29" s="221"/>
      <c r="Z29" s="221"/>
      <c r="AA29" s="221"/>
    </row>
    <row r="30" spans="2:28" ht="19.5" thickBot="1" x14ac:dyDescent="0.3">
      <c r="B30" s="192" t="s">
        <v>312</v>
      </c>
      <c r="C30" s="235"/>
      <c r="D30" s="236"/>
      <c r="E30" s="236"/>
      <c r="F30" s="236"/>
      <c r="G30" s="236"/>
      <c r="H30" s="236"/>
      <c r="I30" s="236"/>
      <c r="J30" s="236"/>
      <c r="K30" s="237"/>
      <c r="L30" s="193"/>
      <c r="M30" s="193"/>
      <c r="N30" s="193"/>
      <c r="O30" s="210" t="s">
        <v>311</v>
      </c>
      <c r="P30" s="193"/>
      <c r="Q30" s="677"/>
      <c r="R30" s="678"/>
      <c r="S30" s="678"/>
      <c r="T30" s="679"/>
      <c r="U30" s="226"/>
      <c r="V30" s="217"/>
      <c r="W30" s="217"/>
      <c r="X30" s="217"/>
      <c r="Y30" s="217"/>
      <c r="Z30" s="217"/>
      <c r="AA30" s="221"/>
    </row>
    <row r="31" spans="2:28" hidden="1" x14ac:dyDescent="0.25">
      <c r="B31" s="192"/>
      <c r="C31" s="204" t="str">
        <f>IF($AB$31&gt;=C4,RIGHT(LEFT($C$30,C4),1),"")</f>
        <v/>
      </c>
      <c r="D31" s="204" t="str">
        <f t="shared" ref="D31:P31" si="8">IF($AB$31&gt;=D4,RIGHT(LEFT($C$30,D4),1),"")</f>
        <v/>
      </c>
      <c r="E31" s="204" t="str">
        <f t="shared" si="8"/>
        <v/>
      </c>
      <c r="F31" s="204" t="str">
        <f t="shared" si="8"/>
        <v/>
      </c>
      <c r="G31" s="204" t="str">
        <f t="shared" si="8"/>
        <v/>
      </c>
      <c r="H31" s="204" t="str">
        <f t="shared" si="8"/>
        <v/>
      </c>
      <c r="I31" s="204" t="str">
        <f t="shared" si="8"/>
        <v/>
      </c>
      <c r="J31" s="204" t="str">
        <f t="shared" si="8"/>
        <v/>
      </c>
      <c r="K31" s="204" t="str">
        <f t="shared" si="8"/>
        <v/>
      </c>
      <c r="L31" s="204" t="str">
        <f t="shared" si="8"/>
        <v/>
      </c>
      <c r="M31" s="204" t="str">
        <f t="shared" si="8"/>
        <v/>
      </c>
      <c r="N31" s="204" t="str">
        <f t="shared" si="8"/>
        <v/>
      </c>
      <c r="O31" s="204" t="str">
        <f t="shared" si="8"/>
        <v/>
      </c>
      <c r="P31" s="204" t="str">
        <f t="shared" si="8"/>
        <v/>
      </c>
      <c r="Q31" s="193"/>
      <c r="R31" s="193"/>
      <c r="S31" s="193"/>
      <c r="T31" s="225"/>
      <c r="U31" s="227">
        <v>1</v>
      </c>
      <c r="V31" s="217"/>
      <c r="W31" s="217"/>
      <c r="X31" s="217"/>
      <c r="Y31" s="217"/>
      <c r="Z31" s="217"/>
      <c r="AA31" s="221"/>
      <c r="AB31" s="204">
        <f>LEN(C30)</f>
        <v>0</v>
      </c>
    </row>
    <row r="32" spans="2:28" x14ac:dyDescent="0.25">
      <c r="B32" s="192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225"/>
      <c r="U32" s="229"/>
      <c r="V32" s="217">
        <v>1</v>
      </c>
      <c r="W32" s="218" t="s">
        <v>101</v>
      </c>
      <c r="X32" s="217"/>
      <c r="Y32" s="218" t="str">
        <f>VLOOKUP(U31,V32:W33,2,0)</f>
        <v>B I M B</v>
      </c>
      <c r="Z32" s="217"/>
      <c r="AA32" s="221"/>
    </row>
    <row r="33" spans="2:28" ht="15.75" thickBot="1" x14ac:dyDescent="0.3">
      <c r="B33" s="192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228"/>
      <c r="U33" s="226"/>
      <c r="V33" s="217">
        <v>2</v>
      </c>
      <c r="W33" s="218" t="s">
        <v>102</v>
      </c>
      <c r="X33" s="217"/>
      <c r="Y33" s="217"/>
      <c r="Z33" s="217"/>
      <c r="AA33" s="221"/>
    </row>
    <row r="34" spans="2:28" ht="19.5" thickBot="1" x14ac:dyDescent="0.3">
      <c r="B34" s="192" t="s">
        <v>230</v>
      </c>
      <c r="C34" s="235"/>
      <c r="D34" s="236"/>
      <c r="E34" s="236"/>
      <c r="F34" s="236"/>
      <c r="G34" s="236"/>
      <c r="H34" s="236"/>
      <c r="I34" s="236"/>
      <c r="J34" s="236"/>
      <c r="K34" s="237"/>
      <c r="L34" s="193"/>
      <c r="N34" s="193"/>
      <c r="O34" s="193"/>
      <c r="P34" s="193"/>
      <c r="Q34" s="193"/>
      <c r="R34" s="193"/>
      <c r="S34" s="193"/>
      <c r="T34" s="193"/>
      <c r="U34" s="194"/>
      <c r="V34" s="217"/>
      <c r="W34" s="217"/>
      <c r="X34" s="217"/>
      <c r="Y34" s="217"/>
      <c r="Z34" s="217"/>
    </row>
    <row r="35" spans="2:28" hidden="1" x14ac:dyDescent="0.25">
      <c r="B35" s="192"/>
      <c r="C35" s="204" t="str">
        <f>IF($AB$35&gt;=C4,RIGHT(LEFT($C$34,C4),1),"")</f>
        <v/>
      </c>
      <c r="D35" s="204" t="str">
        <f t="shared" ref="D35:L35" si="9">IF($AB$35&gt;=D4,RIGHT(LEFT($C$34,D4),1),"")</f>
        <v/>
      </c>
      <c r="E35" s="204" t="str">
        <f t="shared" si="9"/>
        <v/>
      </c>
      <c r="F35" s="204" t="str">
        <f t="shared" si="9"/>
        <v/>
      </c>
      <c r="G35" s="204" t="str">
        <f t="shared" si="9"/>
        <v/>
      </c>
      <c r="H35" s="204" t="str">
        <f t="shared" si="9"/>
        <v/>
      </c>
      <c r="I35" s="204" t="str">
        <f t="shared" si="9"/>
        <v/>
      </c>
      <c r="J35" s="204" t="str">
        <f t="shared" si="9"/>
        <v/>
      </c>
      <c r="K35" s="204" t="str">
        <f t="shared" si="9"/>
        <v/>
      </c>
      <c r="L35" s="204" t="str">
        <f t="shared" si="9"/>
        <v/>
      </c>
      <c r="M35" s="193"/>
      <c r="N35" s="193"/>
      <c r="O35" s="193"/>
      <c r="P35" s="193"/>
      <c r="Q35" s="193"/>
      <c r="R35" s="193"/>
      <c r="S35" s="193"/>
      <c r="T35" s="193"/>
      <c r="U35" s="194"/>
      <c r="AB35" s="204">
        <f>LEN(C34)</f>
        <v>0</v>
      </c>
    </row>
    <row r="36" spans="2:28" x14ac:dyDescent="0.25">
      <c r="B36" s="192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O36" s="215" t="s">
        <v>310</v>
      </c>
      <c r="P36" s="193"/>
      <c r="Q36" s="193"/>
      <c r="R36" s="193"/>
      <c r="S36" s="193"/>
      <c r="T36" s="193"/>
      <c r="U36" s="194"/>
    </row>
    <row r="37" spans="2:28" ht="15.75" thickBot="1" x14ac:dyDescent="0.3">
      <c r="B37" s="199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1"/>
    </row>
    <row r="38" spans="2:28" x14ac:dyDescent="0.25">
      <c r="B38" s="233" t="s">
        <v>315</v>
      </c>
      <c r="U38" s="212" t="s">
        <v>234</v>
      </c>
    </row>
    <row r="39" spans="2:28" x14ac:dyDescent="0.25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17"/>
      <c r="U39" s="217"/>
    </row>
    <row r="40" spans="2:28" x14ac:dyDescent="0.25">
      <c r="B40" s="217" t="s">
        <v>307</v>
      </c>
      <c r="C40" s="218" t="s">
        <v>302</v>
      </c>
      <c r="D40" s="217"/>
      <c r="E40" s="217"/>
      <c r="F40" s="218" t="s">
        <v>308</v>
      </c>
      <c r="G40" s="217"/>
      <c r="H40" s="217"/>
      <c r="I40" s="217"/>
      <c r="J40" s="217"/>
      <c r="K40" s="218" t="str">
        <f>F40&amp;F42&amp;F41</f>
        <v>Ooo, lahir di luar negara rupanya.</v>
      </c>
      <c r="L40" s="217"/>
      <c r="M40" s="217"/>
      <c r="N40" s="217"/>
      <c r="O40" s="217"/>
      <c r="P40" s="217"/>
      <c r="Q40" s="217"/>
      <c r="R40" s="217"/>
      <c r="S40" s="217"/>
      <c r="T40" s="217"/>
      <c r="U40" s="217"/>
    </row>
    <row r="41" spans="2:28" x14ac:dyDescent="0.25">
      <c r="B41" s="217" t="s">
        <v>306</v>
      </c>
      <c r="C41" s="218" t="s">
        <v>302</v>
      </c>
      <c r="D41" s="217"/>
      <c r="E41" s="217"/>
      <c r="F41" s="218" t="s">
        <v>309</v>
      </c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</row>
    <row r="42" spans="2:28" x14ac:dyDescent="0.25">
      <c r="B42" s="217" t="s">
        <v>305</v>
      </c>
      <c r="C42" s="218" t="s">
        <v>302</v>
      </c>
      <c r="D42" s="217"/>
      <c r="E42" s="217"/>
      <c r="F42" s="216" t="str">
        <f>IFERROR(VLOOKUP(S23,B40:C95,2,0),"luar negara")</f>
        <v>luar negara</v>
      </c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</row>
    <row r="43" spans="2:28" x14ac:dyDescent="0.25">
      <c r="B43" s="217" t="s">
        <v>304</v>
      </c>
      <c r="C43" s="218" t="s">
        <v>302</v>
      </c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</row>
    <row r="44" spans="2:28" x14ac:dyDescent="0.25">
      <c r="B44" s="217" t="s">
        <v>303</v>
      </c>
      <c r="C44" s="218" t="s">
        <v>302</v>
      </c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</row>
    <row r="45" spans="2:28" x14ac:dyDescent="0.25">
      <c r="B45" s="217" t="s">
        <v>301</v>
      </c>
      <c r="C45" s="218" t="s">
        <v>297</v>
      </c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</row>
    <row r="46" spans="2:28" x14ac:dyDescent="0.25">
      <c r="B46" s="217" t="s">
        <v>300</v>
      </c>
      <c r="C46" s="218" t="s">
        <v>297</v>
      </c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</row>
    <row r="47" spans="2:28" x14ac:dyDescent="0.25">
      <c r="B47" s="217" t="s">
        <v>299</v>
      </c>
      <c r="C47" s="218" t="s">
        <v>297</v>
      </c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</row>
    <row r="48" spans="2:28" x14ac:dyDescent="0.25">
      <c r="B48" s="217" t="s">
        <v>298</v>
      </c>
      <c r="C48" s="218" t="s">
        <v>297</v>
      </c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</row>
    <row r="49" spans="2:21" x14ac:dyDescent="0.25">
      <c r="B49" s="217" t="s">
        <v>296</v>
      </c>
      <c r="C49" s="218" t="s">
        <v>293</v>
      </c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</row>
    <row r="50" spans="2:21" x14ac:dyDescent="0.25">
      <c r="B50" s="217" t="s">
        <v>295</v>
      </c>
      <c r="C50" s="218" t="s">
        <v>293</v>
      </c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</row>
    <row r="51" spans="2:21" x14ac:dyDescent="0.25">
      <c r="B51" s="217" t="s">
        <v>294</v>
      </c>
      <c r="C51" s="218" t="s">
        <v>293</v>
      </c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</row>
    <row r="52" spans="2:21" x14ac:dyDescent="0.25">
      <c r="B52" s="217" t="s">
        <v>292</v>
      </c>
      <c r="C52" s="218" t="s">
        <v>290</v>
      </c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</row>
    <row r="53" spans="2:21" x14ac:dyDescent="0.25">
      <c r="B53" s="217" t="s">
        <v>291</v>
      </c>
      <c r="C53" s="218" t="s">
        <v>290</v>
      </c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</row>
    <row r="54" spans="2:21" x14ac:dyDescent="0.25">
      <c r="B54" s="217" t="s">
        <v>289</v>
      </c>
      <c r="C54" s="218" t="s">
        <v>286</v>
      </c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</row>
    <row r="55" spans="2:21" x14ac:dyDescent="0.25">
      <c r="B55" s="217" t="s">
        <v>288</v>
      </c>
      <c r="C55" s="218" t="s">
        <v>286</v>
      </c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</row>
    <row r="56" spans="2:21" x14ac:dyDescent="0.25">
      <c r="B56" s="217" t="s">
        <v>287</v>
      </c>
      <c r="C56" s="218" t="s">
        <v>286</v>
      </c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</row>
    <row r="57" spans="2:21" x14ac:dyDescent="0.25">
      <c r="B57" s="217" t="s">
        <v>285</v>
      </c>
      <c r="C57" s="218" t="s">
        <v>282</v>
      </c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</row>
    <row r="58" spans="2:21" x14ac:dyDescent="0.25">
      <c r="B58" s="217" t="s">
        <v>284</v>
      </c>
      <c r="C58" s="218" t="s">
        <v>282</v>
      </c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</row>
    <row r="59" spans="2:21" x14ac:dyDescent="0.25">
      <c r="B59" s="217" t="s">
        <v>283</v>
      </c>
      <c r="C59" s="218" t="s">
        <v>282</v>
      </c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</row>
    <row r="60" spans="2:21" x14ac:dyDescent="0.25">
      <c r="B60" s="217" t="s">
        <v>281</v>
      </c>
      <c r="C60" s="218" t="s">
        <v>278</v>
      </c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</row>
    <row r="61" spans="2:21" x14ac:dyDescent="0.25">
      <c r="B61" s="217" t="s">
        <v>280</v>
      </c>
      <c r="C61" s="218" t="s">
        <v>278</v>
      </c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</row>
    <row r="62" spans="2:21" x14ac:dyDescent="0.25">
      <c r="B62" s="217" t="s">
        <v>279</v>
      </c>
      <c r="C62" s="218" t="s">
        <v>278</v>
      </c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</row>
    <row r="63" spans="2:21" x14ac:dyDescent="0.25">
      <c r="B63" s="217" t="s">
        <v>277</v>
      </c>
      <c r="C63" s="218" t="s">
        <v>272</v>
      </c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</row>
    <row r="64" spans="2:21" x14ac:dyDescent="0.25">
      <c r="B64" s="217" t="s">
        <v>276</v>
      </c>
      <c r="C64" s="218" t="s">
        <v>272</v>
      </c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</row>
    <row r="65" spans="2:21" x14ac:dyDescent="0.25">
      <c r="B65" s="217" t="s">
        <v>275</v>
      </c>
      <c r="C65" s="218" t="s">
        <v>272</v>
      </c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</row>
    <row r="66" spans="2:21" x14ac:dyDescent="0.25">
      <c r="B66" s="217" t="s">
        <v>274</v>
      </c>
      <c r="C66" s="218" t="s">
        <v>272</v>
      </c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</row>
    <row r="67" spans="2:21" x14ac:dyDescent="0.25">
      <c r="B67" s="217" t="s">
        <v>273</v>
      </c>
      <c r="C67" s="218" t="s">
        <v>272</v>
      </c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</row>
    <row r="68" spans="2:21" x14ac:dyDescent="0.25">
      <c r="B68" s="217" t="s">
        <v>271</v>
      </c>
      <c r="C68" s="218" t="s">
        <v>269</v>
      </c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O68" s="217"/>
      <c r="P68" s="217"/>
      <c r="Q68" s="217"/>
      <c r="R68" s="217"/>
      <c r="S68" s="217"/>
      <c r="T68" s="217"/>
      <c r="U68" s="217"/>
    </row>
    <row r="69" spans="2:21" x14ac:dyDescent="0.25">
      <c r="B69" s="217" t="s">
        <v>270</v>
      </c>
      <c r="C69" s="218" t="s">
        <v>269</v>
      </c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217"/>
      <c r="T69" s="217"/>
      <c r="U69" s="217"/>
    </row>
    <row r="70" spans="2:21" x14ac:dyDescent="0.25">
      <c r="B70" s="217" t="s">
        <v>268</v>
      </c>
      <c r="C70" s="218" t="s">
        <v>263</v>
      </c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7"/>
      <c r="S70" s="217"/>
      <c r="T70" s="217"/>
      <c r="U70" s="217"/>
    </row>
    <row r="71" spans="2:21" x14ac:dyDescent="0.25">
      <c r="B71" s="217" t="s">
        <v>267</v>
      </c>
      <c r="C71" s="218" t="s">
        <v>263</v>
      </c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/>
      <c r="S71" s="217"/>
      <c r="T71" s="217"/>
      <c r="U71" s="217"/>
    </row>
    <row r="72" spans="2:21" x14ac:dyDescent="0.25">
      <c r="B72" s="217" t="s">
        <v>266</v>
      </c>
      <c r="C72" s="218" t="s">
        <v>263</v>
      </c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217"/>
      <c r="Q72" s="217"/>
      <c r="R72" s="217"/>
      <c r="S72" s="217"/>
      <c r="T72" s="217"/>
      <c r="U72" s="217"/>
    </row>
    <row r="73" spans="2:21" x14ac:dyDescent="0.25">
      <c r="B73" s="217" t="s">
        <v>265</v>
      </c>
      <c r="C73" s="218" t="s">
        <v>263</v>
      </c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/>
      <c r="S73" s="217"/>
      <c r="T73" s="217"/>
      <c r="U73" s="217"/>
    </row>
    <row r="74" spans="2:21" x14ac:dyDescent="0.25">
      <c r="B74" s="217" t="s">
        <v>264</v>
      </c>
      <c r="C74" s="218" t="s">
        <v>263</v>
      </c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</row>
    <row r="75" spans="2:21" x14ac:dyDescent="0.25">
      <c r="B75" s="217" t="s">
        <v>262</v>
      </c>
      <c r="C75" s="218" t="s">
        <v>235</v>
      </c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</row>
    <row r="76" spans="2:21" x14ac:dyDescent="0.25">
      <c r="B76" s="217" t="s">
        <v>261</v>
      </c>
      <c r="C76" s="218" t="s">
        <v>235</v>
      </c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</row>
    <row r="77" spans="2:21" x14ac:dyDescent="0.25">
      <c r="B77" s="217" t="s">
        <v>260</v>
      </c>
      <c r="C77" s="218" t="s">
        <v>235</v>
      </c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</row>
    <row r="78" spans="2:21" x14ac:dyDescent="0.25">
      <c r="B78" s="217" t="s">
        <v>259</v>
      </c>
      <c r="C78" s="218" t="s">
        <v>255</v>
      </c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</row>
    <row r="79" spans="2:21" x14ac:dyDescent="0.25">
      <c r="B79" s="217" t="s">
        <v>258</v>
      </c>
      <c r="C79" s="218" t="s">
        <v>255</v>
      </c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</row>
    <row r="80" spans="2:21" x14ac:dyDescent="0.25">
      <c r="B80" s="217" t="s">
        <v>257</v>
      </c>
      <c r="C80" s="218" t="s">
        <v>255</v>
      </c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</row>
    <row r="81" spans="2:21" x14ac:dyDescent="0.25">
      <c r="B81" s="217" t="s">
        <v>256</v>
      </c>
      <c r="C81" s="218" t="s">
        <v>255</v>
      </c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</row>
    <row r="82" spans="2:21" x14ac:dyDescent="0.25">
      <c r="B82" s="217" t="s">
        <v>254</v>
      </c>
      <c r="C82" s="218" t="s">
        <v>249</v>
      </c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</row>
    <row r="83" spans="2:21" x14ac:dyDescent="0.25">
      <c r="B83" s="217" t="s">
        <v>253</v>
      </c>
      <c r="C83" s="218" t="s">
        <v>249</v>
      </c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</row>
    <row r="84" spans="2:21" x14ac:dyDescent="0.25">
      <c r="B84" s="217" t="s">
        <v>252</v>
      </c>
      <c r="C84" s="218" t="s">
        <v>249</v>
      </c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</row>
    <row r="85" spans="2:21" x14ac:dyDescent="0.25">
      <c r="B85" s="217" t="s">
        <v>251</v>
      </c>
      <c r="C85" s="218" t="s">
        <v>249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</row>
    <row r="86" spans="2:21" x14ac:dyDescent="0.25">
      <c r="B86" s="217" t="s">
        <v>250</v>
      </c>
      <c r="C86" s="218" t="s">
        <v>249</v>
      </c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</row>
    <row r="87" spans="2:21" x14ac:dyDescent="0.25">
      <c r="B87" s="217" t="s">
        <v>248</v>
      </c>
      <c r="C87" s="218" t="s">
        <v>236</v>
      </c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</row>
    <row r="88" spans="2:21" x14ac:dyDescent="0.25">
      <c r="B88" s="217" t="s">
        <v>247</v>
      </c>
      <c r="C88" s="218" t="s">
        <v>236</v>
      </c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O88" s="217"/>
      <c r="P88" s="217"/>
      <c r="Q88" s="217"/>
      <c r="R88" s="217"/>
      <c r="S88" s="217"/>
      <c r="T88" s="217"/>
      <c r="U88" s="217"/>
    </row>
    <row r="89" spans="2:21" x14ac:dyDescent="0.25">
      <c r="B89" s="217" t="s">
        <v>246</v>
      </c>
      <c r="C89" s="218" t="s">
        <v>236</v>
      </c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</row>
    <row r="90" spans="2:21" x14ac:dyDescent="0.25">
      <c r="B90" s="217" t="s">
        <v>245</v>
      </c>
      <c r="C90" s="218" t="s">
        <v>236</v>
      </c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O90" s="217"/>
      <c r="P90" s="217"/>
      <c r="Q90" s="217"/>
      <c r="R90" s="217"/>
      <c r="S90" s="217"/>
      <c r="T90" s="217"/>
      <c r="U90" s="217"/>
    </row>
    <row r="91" spans="2:21" x14ac:dyDescent="0.25">
      <c r="B91" s="217" t="s">
        <v>244</v>
      </c>
      <c r="C91" s="218" t="s">
        <v>236</v>
      </c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/>
      <c r="S91" s="217"/>
      <c r="T91" s="217"/>
      <c r="U91" s="217"/>
    </row>
    <row r="92" spans="2:21" x14ac:dyDescent="0.25">
      <c r="B92" s="217" t="s">
        <v>243</v>
      </c>
      <c r="C92" s="218" t="s">
        <v>241</v>
      </c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</row>
    <row r="93" spans="2:21" x14ac:dyDescent="0.25">
      <c r="B93" s="217" t="s">
        <v>242</v>
      </c>
      <c r="C93" s="218" t="s">
        <v>241</v>
      </c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</row>
    <row r="94" spans="2:21" x14ac:dyDescent="0.25">
      <c r="B94" s="217" t="s">
        <v>240</v>
      </c>
      <c r="C94" s="218" t="s">
        <v>239</v>
      </c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</row>
    <row r="95" spans="2:21" x14ac:dyDescent="0.25">
      <c r="B95" s="217" t="s">
        <v>238</v>
      </c>
      <c r="C95" s="218" t="s">
        <v>237</v>
      </c>
      <c r="D95" s="217"/>
      <c r="E95" s="217"/>
      <c r="F95" s="217"/>
      <c r="G95" s="219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</row>
    <row r="96" spans="2:21" x14ac:dyDescent="0.25">
      <c r="B96" s="217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</row>
  </sheetData>
  <sheetProtection algorithmName="SHA-512" hashValue="x/GA9KYMGUqA4eUifNd6zYcbSsNmS7JUhcllcYH9+5g1/pbUiPL/hgRGKkVCnuZaeMHmXHKVe/XdALzt+To9Bg==" saltValue="Fryf0mnkiyNN6c3mgNEiyA==" spinCount="100000" sheet="1" objects="1" scenarios="1" selectLockedCells="1"/>
  <mergeCells count="9">
    <mergeCell ref="C34:K34"/>
    <mergeCell ref="C11:R11"/>
    <mergeCell ref="Q26:R26"/>
    <mergeCell ref="B2:U2"/>
    <mergeCell ref="B9:U9"/>
    <mergeCell ref="C20:K20"/>
    <mergeCell ref="C26:K26"/>
    <mergeCell ref="C30:K30"/>
    <mergeCell ref="Q30:T30"/>
  </mergeCells>
  <dataValidations count="1">
    <dataValidation type="list" allowBlank="1" showInputMessage="1" showErrorMessage="1" sqref="Q26:R26">
      <formula1>BAYAR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6" tint="0.59999389629810485"/>
  </sheetPr>
  <dimension ref="A1:Z109"/>
  <sheetViews>
    <sheetView showGridLines="0" view="pageBreakPreview" zoomScale="140" zoomScaleSheetLayoutView="140" workbookViewId="0">
      <selection activeCell="K4" sqref="K4:M4"/>
    </sheetView>
  </sheetViews>
  <sheetFormatPr defaultColWidth="9.140625" defaultRowHeight="11.25" x14ac:dyDescent="0.2"/>
  <cols>
    <col min="1" max="26" width="3.28515625" style="1" customWidth="1"/>
    <col min="27" max="256" width="11.42578125" style="1" customWidth="1"/>
    <col min="257" max="16384" width="9.140625" style="1"/>
  </cols>
  <sheetData>
    <row r="1" spans="1:26" ht="93.95" customHeight="1" x14ac:dyDescent="0.2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</row>
    <row r="2" spans="1:26" ht="14.1" customHeight="1" x14ac:dyDescent="0.2">
      <c r="A2" s="247" t="s">
        <v>18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9"/>
    </row>
    <row r="3" spans="1:26" ht="5.25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4.1" customHeight="1" x14ac:dyDescent="0.2">
      <c r="A4" s="52"/>
      <c r="B4" s="52"/>
      <c r="C4" s="52"/>
      <c r="D4" s="52"/>
      <c r="E4" s="52"/>
      <c r="F4" s="52"/>
      <c r="G4" s="52"/>
      <c r="H4" s="52"/>
      <c r="J4" s="56" t="s">
        <v>82</v>
      </c>
      <c r="K4" s="255" t="s">
        <v>69</v>
      </c>
      <c r="L4" s="255"/>
      <c r="M4" s="255"/>
      <c r="N4" s="53" t="s">
        <v>61</v>
      </c>
      <c r="O4" s="255">
        <v>2023</v>
      </c>
      <c r="P4" s="255"/>
      <c r="Q4" s="255"/>
      <c r="R4" s="52"/>
      <c r="S4" s="52"/>
      <c r="T4" s="52"/>
      <c r="U4" s="52"/>
      <c r="V4" s="52"/>
      <c r="W4" s="52"/>
      <c r="X4" s="52"/>
      <c r="Y4" s="52"/>
      <c r="Z4" s="52"/>
    </row>
    <row r="5" spans="1:26" ht="14.1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257" t="s">
        <v>83</v>
      </c>
      <c r="L5" s="257"/>
      <c r="M5" s="257"/>
      <c r="N5" s="55"/>
      <c r="O5" s="257" t="s">
        <v>84</v>
      </c>
      <c r="P5" s="257"/>
      <c r="Q5" s="257"/>
      <c r="R5" s="55"/>
      <c r="S5" s="55"/>
      <c r="T5" s="55"/>
      <c r="U5" s="55"/>
      <c r="V5" s="55"/>
      <c r="W5" s="55"/>
      <c r="X5" s="55"/>
      <c r="Y5" s="55"/>
      <c r="Z5" s="55"/>
    </row>
    <row r="6" spans="1:26" ht="5.25" customHeight="1" x14ac:dyDescent="0.2"/>
    <row r="7" spans="1:26" ht="14.1" customHeight="1" x14ac:dyDescent="0.2">
      <c r="A7" s="3" t="s">
        <v>50</v>
      </c>
    </row>
    <row r="8" spans="1:26" ht="14.1" customHeight="1" x14ac:dyDescent="0.2">
      <c r="A8" s="3" t="s">
        <v>49</v>
      </c>
    </row>
    <row r="9" spans="1:26" ht="4.5" customHeight="1" x14ac:dyDescent="0.2">
      <c r="A9" s="3"/>
    </row>
    <row r="10" spans="1:26" ht="17.100000000000001" customHeight="1" x14ac:dyDescent="0.2">
      <c r="A10" s="47"/>
      <c r="B10" s="1" t="s">
        <v>58</v>
      </c>
    </row>
    <row r="11" spans="1:26" ht="17.100000000000001" customHeight="1" x14ac:dyDescent="0.2">
      <c r="A11" s="47"/>
      <c r="B11" s="1" t="s">
        <v>19</v>
      </c>
    </row>
    <row r="12" spans="1:26" ht="6" customHeight="1" x14ac:dyDescent="0.2"/>
    <row r="13" spans="1:26" ht="14.1" customHeight="1" x14ac:dyDescent="0.2">
      <c r="A13" s="180" t="s">
        <v>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</row>
    <row r="14" spans="1:26" ht="17.100000000000001" customHeight="1" x14ac:dyDescent="0.2">
      <c r="A14" s="181" t="str">
        <f>UTAMA!C13</f>
        <v/>
      </c>
      <c r="B14" s="181" t="str">
        <f>UTAMA!D13</f>
        <v/>
      </c>
      <c r="C14" s="181" t="str">
        <f>UTAMA!E13</f>
        <v/>
      </c>
      <c r="D14" s="181" t="str">
        <f>UTAMA!F13</f>
        <v/>
      </c>
      <c r="E14" s="181" t="str">
        <f>UTAMA!G13</f>
        <v/>
      </c>
      <c r="F14" s="181" t="str">
        <f>UTAMA!H13</f>
        <v/>
      </c>
      <c r="G14" s="181" t="str">
        <f>UTAMA!I13</f>
        <v/>
      </c>
      <c r="H14" s="181" t="str">
        <f>UTAMA!J13</f>
        <v/>
      </c>
      <c r="I14" s="181" t="str">
        <f>UTAMA!K13</f>
        <v/>
      </c>
      <c r="J14" s="181" t="str">
        <f>UTAMA!L13</f>
        <v/>
      </c>
      <c r="K14" s="181" t="str">
        <f>UTAMA!M13</f>
        <v/>
      </c>
      <c r="L14" s="181" t="str">
        <f>UTAMA!N13</f>
        <v/>
      </c>
      <c r="M14" s="181" t="str">
        <f>UTAMA!O13</f>
        <v/>
      </c>
      <c r="N14" s="181" t="str">
        <f>UTAMA!P13</f>
        <v/>
      </c>
      <c r="O14" s="181" t="str">
        <f>UTAMA!Q13</f>
        <v/>
      </c>
      <c r="P14" s="181" t="str">
        <f>UTAMA!R13</f>
        <v/>
      </c>
      <c r="Q14" s="181" t="str">
        <f>UTAMA!S13</f>
        <v/>
      </c>
      <c r="R14" s="181" t="str">
        <f>UTAMA!T13</f>
        <v/>
      </c>
      <c r="S14" s="181" t="str">
        <f>UTAMA!U13</f>
        <v/>
      </c>
      <c r="T14" s="181" t="str">
        <f>UTAMA!V13</f>
        <v/>
      </c>
      <c r="U14" s="181" t="str">
        <f>UTAMA!W13</f>
        <v/>
      </c>
      <c r="V14" s="181" t="str">
        <f>UTAMA!X13</f>
        <v/>
      </c>
      <c r="W14" s="181" t="str">
        <f>UTAMA!Y13</f>
        <v/>
      </c>
      <c r="X14" s="181" t="str">
        <f>UTAMA!Z13</f>
        <v/>
      </c>
      <c r="Y14" s="181" t="str">
        <f>UTAMA!AA13</f>
        <v/>
      </c>
      <c r="Z14" s="181" t="str">
        <f>UTAMA!AB13</f>
        <v/>
      </c>
    </row>
    <row r="15" spans="1:26" ht="17.100000000000001" customHeight="1" x14ac:dyDescent="0.2">
      <c r="A15" s="181" t="str">
        <f>UTAMA!C14</f>
        <v/>
      </c>
      <c r="B15" s="181" t="str">
        <f>UTAMA!D14</f>
        <v/>
      </c>
      <c r="C15" s="181" t="str">
        <f>UTAMA!E14</f>
        <v/>
      </c>
      <c r="D15" s="181" t="str">
        <f>UTAMA!F14</f>
        <v/>
      </c>
      <c r="E15" s="181" t="str">
        <f>UTAMA!G14</f>
        <v/>
      </c>
      <c r="F15" s="181" t="str">
        <f>UTAMA!H14</f>
        <v/>
      </c>
      <c r="G15" s="181" t="str">
        <f>UTAMA!I14</f>
        <v/>
      </c>
      <c r="H15" s="181" t="str">
        <f>UTAMA!J14</f>
        <v/>
      </c>
      <c r="I15" s="181" t="str">
        <f>UTAMA!K14</f>
        <v/>
      </c>
      <c r="J15" s="181" t="str">
        <f>UTAMA!L14</f>
        <v/>
      </c>
      <c r="K15" s="181" t="str">
        <f>UTAMA!M14</f>
        <v/>
      </c>
      <c r="L15" s="181" t="str">
        <f>UTAMA!N14</f>
        <v/>
      </c>
      <c r="M15" s="181" t="str">
        <f>UTAMA!O14</f>
        <v/>
      </c>
      <c r="N15" s="181" t="str">
        <f>UTAMA!P14</f>
        <v/>
      </c>
      <c r="O15" s="181" t="str">
        <f>UTAMA!Q14</f>
        <v/>
      </c>
      <c r="P15" s="181" t="str">
        <f>UTAMA!R14</f>
        <v/>
      </c>
      <c r="Q15" s="181" t="str">
        <f>UTAMA!S14</f>
        <v/>
      </c>
      <c r="R15" s="181" t="str">
        <f>UTAMA!T14</f>
        <v/>
      </c>
      <c r="S15" s="181" t="str">
        <f>UTAMA!U14</f>
        <v/>
      </c>
      <c r="T15" s="181" t="str">
        <f>UTAMA!V14</f>
        <v/>
      </c>
      <c r="U15" s="181" t="str">
        <f>UTAMA!W14</f>
        <v/>
      </c>
      <c r="V15" s="181" t="str">
        <f>UTAMA!X14</f>
        <v/>
      </c>
      <c r="W15" s="181" t="str">
        <f>UTAMA!Y14</f>
        <v/>
      </c>
      <c r="X15" s="181" t="str">
        <f>UTAMA!Z14</f>
        <v/>
      </c>
      <c r="Y15" s="181" t="str">
        <f>UTAMA!AA14</f>
        <v/>
      </c>
      <c r="Z15" s="181" t="str">
        <f>UTAMA!AB14</f>
        <v/>
      </c>
    </row>
    <row r="16" spans="1:26" ht="9.9499999999999993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6" ht="14.1" customHeight="1" x14ac:dyDescent="0.2">
      <c r="A17" s="4" t="s">
        <v>1</v>
      </c>
      <c r="B17" s="2"/>
      <c r="C17" s="2"/>
      <c r="O17" s="4" t="s">
        <v>2</v>
      </c>
    </row>
    <row r="18" spans="1:26" ht="17.100000000000001" customHeight="1" x14ac:dyDescent="0.2">
      <c r="A18" s="181" t="str">
        <f>UTAMA!C22</f>
        <v/>
      </c>
      <c r="B18" s="181" t="str">
        <f>UTAMA!D22</f>
        <v/>
      </c>
      <c r="C18" s="181" t="str">
        <f>UTAMA!E22</f>
        <v/>
      </c>
      <c r="D18" s="181" t="str">
        <f>UTAMA!F22</f>
        <v/>
      </c>
      <c r="E18" s="181" t="str">
        <f>UTAMA!G22</f>
        <v/>
      </c>
      <c r="F18" s="181" t="str">
        <f>UTAMA!H22</f>
        <v/>
      </c>
      <c r="G18" s="181" t="str">
        <f>UTAMA!I22</f>
        <v/>
      </c>
      <c r="H18" s="181" t="str">
        <f>UTAMA!J22</f>
        <v/>
      </c>
      <c r="I18" s="181" t="str">
        <f>UTAMA!K22</f>
        <v/>
      </c>
      <c r="J18" s="181" t="str">
        <f>UTAMA!L22</f>
        <v/>
      </c>
      <c r="K18" s="181" t="str">
        <f>UTAMA!M22</f>
        <v/>
      </c>
      <c r="L18" s="181" t="str">
        <f>UTAMA!N22</f>
        <v/>
      </c>
      <c r="M18" s="180"/>
      <c r="O18" s="47"/>
      <c r="P18" s="1" t="s">
        <v>3</v>
      </c>
    </row>
    <row r="19" spans="1:26" ht="17.100000000000001" customHeight="1" x14ac:dyDescent="0.2">
      <c r="A19" s="180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O19" s="54"/>
      <c r="P19" s="1" t="s">
        <v>20</v>
      </c>
    </row>
    <row r="20" spans="1:26" ht="6" customHeight="1" x14ac:dyDescent="0.2">
      <c r="A20" s="180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O20" s="8"/>
    </row>
    <row r="21" spans="1:26" ht="17.100000000000001" customHeight="1" x14ac:dyDescent="0.2">
      <c r="A21" s="180" t="s">
        <v>4</v>
      </c>
      <c r="B21" s="180"/>
      <c r="C21" s="180"/>
      <c r="D21" s="181" t="str">
        <f>UTAMA!C27</f>
        <v/>
      </c>
      <c r="E21" s="181" t="str">
        <f>UTAMA!D27</f>
        <v/>
      </c>
      <c r="F21" s="181" t="str">
        <f>UTAMA!E27</f>
        <v/>
      </c>
      <c r="G21" s="181" t="str">
        <f>UTAMA!F27</f>
        <v/>
      </c>
      <c r="H21" s="181" t="str">
        <f>UTAMA!G27</f>
        <v/>
      </c>
      <c r="I21" s="181" t="str">
        <f>UTAMA!H27</f>
        <v/>
      </c>
      <c r="J21" s="181" t="str">
        <f>UTAMA!I27</f>
        <v/>
      </c>
      <c r="K21" s="181" t="str">
        <f>UTAMA!J27</f>
        <v/>
      </c>
      <c r="L21" s="181" t="str">
        <f>UTAMA!K27</f>
        <v/>
      </c>
      <c r="M21" s="181" t="str">
        <f>UTAMA!L27</f>
        <v/>
      </c>
      <c r="N21" s="180"/>
      <c r="O21" s="180" t="s">
        <v>22</v>
      </c>
      <c r="P21" s="180"/>
      <c r="Q21" s="181" t="str">
        <f>UTAMA!C35</f>
        <v/>
      </c>
      <c r="R21" s="181" t="str">
        <f>UTAMA!D35</f>
        <v/>
      </c>
      <c r="S21" s="181" t="str">
        <f>UTAMA!E35</f>
        <v/>
      </c>
      <c r="T21" s="181" t="str">
        <f>UTAMA!F35</f>
        <v/>
      </c>
      <c r="U21" s="181" t="str">
        <f>UTAMA!G35</f>
        <v/>
      </c>
      <c r="V21" s="181" t="str">
        <f>UTAMA!H35</f>
        <v/>
      </c>
      <c r="W21" s="181" t="str">
        <f>UTAMA!I35</f>
        <v/>
      </c>
      <c r="X21" s="181" t="str">
        <f>UTAMA!J35</f>
        <v/>
      </c>
      <c r="Y21" s="181" t="str">
        <f>UTAMA!K35</f>
        <v/>
      </c>
      <c r="Z21" s="181" t="str">
        <f>UTAMA!L35</f>
        <v/>
      </c>
    </row>
    <row r="22" spans="1:26" ht="9.9499999999999993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</row>
    <row r="23" spans="1:26" ht="17.100000000000001" customHeight="1" x14ac:dyDescent="0.2">
      <c r="A23" s="180" t="s">
        <v>21</v>
      </c>
      <c r="B23" s="180"/>
      <c r="C23" s="180"/>
      <c r="D23" s="181" t="str">
        <f>UTAMA!C31</f>
        <v/>
      </c>
      <c r="E23" s="181" t="str">
        <f>UTAMA!D31</f>
        <v/>
      </c>
      <c r="F23" s="181" t="str">
        <f>UTAMA!E31</f>
        <v/>
      </c>
      <c r="G23" s="181" t="str">
        <f>UTAMA!F31</f>
        <v/>
      </c>
      <c r="H23" s="181" t="str">
        <f>UTAMA!G31</f>
        <v/>
      </c>
      <c r="I23" s="181" t="str">
        <f>UTAMA!H31</f>
        <v/>
      </c>
      <c r="J23" s="181" t="str">
        <f>UTAMA!I31</f>
        <v/>
      </c>
      <c r="K23" s="181" t="str">
        <f>UTAMA!J31</f>
        <v/>
      </c>
      <c r="L23" s="181" t="str">
        <f>UTAMA!K31</f>
        <v/>
      </c>
      <c r="M23" s="181" t="str">
        <f>UTAMA!L31</f>
        <v/>
      </c>
      <c r="N23" s="181" t="str">
        <f>UTAMA!M31</f>
        <v/>
      </c>
      <c r="O23" s="181" t="str">
        <f>UTAMA!N31</f>
        <v/>
      </c>
      <c r="P23" s="181" t="str">
        <f>UTAMA!O31</f>
        <v/>
      </c>
      <c r="Q23" s="181" t="str">
        <f>UTAMA!P31</f>
        <v/>
      </c>
      <c r="R23" s="182"/>
      <c r="S23" s="180" t="s">
        <v>23</v>
      </c>
      <c r="T23" s="180"/>
      <c r="U23" s="256">
        <f>UTAMA!Q30</f>
        <v>0</v>
      </c>
      <c r="V23" s="256"/>
      <c r="W23" s="256"/>
      <c r="X23" s="256"/>
      <c r="Y23" s="256"/>
      <c r="Z23" s="256"/>
    </row>
    <row r="24" spans="1:26" ht="4.5" customHeight="1" x14ac:dyDescent="0.2"/>
    <row r="25" spans="1:26" ht="14.1" customHeight="1" x14ac:dyDescent="0.2">
      <c r="A25" s="250" t="s">
        <v>24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2"/>
    </row>
    <row r="26" spans="1:26" ht="4.5" customHeight="1" x14ac:dyDescent="0.2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14"/>
    </row>
    <row r="27" spans="1:26" ht="17.100000000000001" customHeight="1" x14ac:dyDescent="0.2">
      <c r="A27" s="19" t="s">
        <v>25</v>
      </c>
      <c r="B27" s="5"/>
      <c r="C27" s="5"/>
      <c r="D27" s="5"/>
      <c r="E27" s="5"/>
      <c r="F27" s="5"/>
      <c r="G27" s="5"/>
      <c r="H27" s="5"/>
      <c r="I27" s="5"/>
      <c r="J27" s="6" t="s">
        <v>5</v>
      </c>
      <c r="K27" s="244"/>
      <c r="L27" s="244"/>
      <c r="M27" s="244"/>
      <c r="N27" s="244"/>
      <c r="O27" s="244"/>
      <c r="P27" s="244"/>
      <c r="Q27" s="244"/>
      <c r="R27" s="244"/>
      <c r="S27" s="244"/>
      <c r="T27" s="8"/>
      <c r="U27" s="8" t="s">
        <v>30</v>
      </c>
      <c r="V27" s="8"/>
      <c r="W27" s="8"/>
      <c r="X27" s="253"/>
      <c r="Y27" s="254"/>
      <c r="Z27" s="14"/>
    </row>
    <row r="28" spans="1:26" ht="3.95" customHeight="1" x14ac:dyDescent="0.2">
      <c r="A28" s="19"/>
      <c r="B28" s="5"/>
      <c r="C28" s="5"/>
      <c r="D28" s="5"/>
      <c r="E28" s="5"/>
      <c r="F28" s="5"/>
      <c r="G28" s="5"/>
      <c r="H28" s="5"/>
      <c r="I28" s="5"/>
      <c r="J28" s="6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14"/>
    </row>
    <row r="29" spans="1:26" ht="17.100000000000001" customHeight="1" x14ac:dyDescent="0.2">
      <c r="A29" s="19" t="s">
        <v>26</v>
      </c>
      <c r="B29" s="5"/>
      <c r="C29" s="5"/>
      <c r="D29" s="5"/>
      <c r="E29" s="5"/>
      <c r="F29" s="5"/>
      <c r="G29" s="5"/>
      <c r="H29" s="5"/>
      <c r="I29" s="5"/>
      <c r="J29" s="6" t="s">
        <v>5</v>
      </c>
      <c r="K29" s="244"/>
      <c r="L29" s="244"/>
      <c r="M29" s="244"/>
      <c r="N29" s="244"/>
      <c r="O29" s="244"/>
      <c r="P29" s="244"/>
      <c r="Q29" s="244"/>
      <c r="R29" s="244"/>
      <c r="S29" s="244"/>
      <c r="T29" s="8"/>
      <c r="U29" s="8"/>
      <c r="V29" s="8"/>
      <c r="W29" s="8"/>
      <c r="X29" s="8"/>
      <c r="Y29" s="8"/>
      <c r="Z29" s="14"/>
    </row>
    <row r="30" spans="1:26" ht="3.95" customHeight="1" x14ac:dyDescent="0.2">
      <c r="A30" s="19"/>
      <c r="B30" s="5"/>
      <c r="C30" s="5"/>
      <c r="D30" s="5"/>
      <c r="E30" s="5"/>
      <c r="F30" s="5"/>
      <c r="G30" s="5"/>
      <c r="H30" s="5"/>
      <c r="I30" s="5"/>
      <c r="J30" s="6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14"/>
    </row>
    <row r="31" spans="1:26" ht="17.100000000000001" customHeight="1" x14ac:dyDescent="0.2">
      <c r="A31" s="19" t="s">
        <v>6</v>
      </c>
      <c r="B31" s="5"/>
      <c r="C31" s="5"/>
      <c r="D31" s="5"/>
      <c r="E31" s="5"/>
      <c r="F31" s="5"/>
      <c r="G31" s="5"/>
      <c r="H31" s="5"/>
      <c r="I31" s="5"/>
      <c r="J31" s="6" t="s">
        <v>5</v>
      </c>
      <c r="K31" s="266" t="str">
        <f>IF(Q31="","",$U$98)</f>
        <v/>
      </c>
      <c r="L31" s="267"/>
      <c r="M31" s="8" t="s">
        <v>11</v>
      </c>
      <c r="N31" s="8"/>
      <c r="O31" s="8" t="s">
        <v>7</v>
      </c>
      <c r="P31" s="11" t="s">
        <v>9</v>
      </c>
      <c r="Q31" s="268"/>
      <c r="R31" s="269"/>
      <c r="S31" s="270"/>
      <c r="T31" s="10" t="s">
        <v>8</v>
      </c>
      <c r="U31" s="8" t="s">
        <v>9</v>
      </c>
      <c r="V31" s="271" t="str">
        <f>IF(Q31="","",K31*Q31)</f>
        <v/>
      </c>
      <c r="W31" s="271"/>
      <c r="X31" s="271"/>
      <c r="Y31" s="271"/>
      <c r="Z31" s="14"/>
    </row>
    <row r="32" spans="1:26" ht="3.95" customHeight="1" x14ac:dyDescent="0.2">
      <c r="A32" s="19"/>
      <c r="B32" s="5"/>
      <c r="C32" s="5"/>
      <c r="D32" s="5"/>
      <c r="E32" s="5"/>
      <c r="F32" s="5"/>
      <c r="G32" s="5"/>
      <c r="H32" s="5"/>
      <c r="I32" s="5"/>
      <c r="J32" s="6"/>
      <c r="K32" s="57"/>
      <c r="L32" s="57"/>
      <c r="M32" s="8"/>
      <c r="N32" s="8"/>
      <c r="O32" s="8"/>
      <c r="P32" s="11"/>
      <c r="Q32" s="213"/>
      <c r="R32" s="213"/>
      <c r="S32" s="213"/>
      <c r="T32" s="10"/>
      <c r="U32" s="8"/>
      <c r="V32" s="48"/>
      <c r="W32" s="48"/>
      <c r="X32" s="48"/>
      <c r="Y32" s="48"/>
      <c r="Z32" s="14"/>
    </row>
    <row r="33" spans="1:26" ht="17.100000000000001" customHeight="1" x14ac:dyDescent="0.2">
      <c r="A33" s="7" t="s">
        <v>10</v>
      </c>
      <c r="B33" s="8"/>
      <c r="C33" s="8"/>
      <c r="D33" s="8"/>
      <c r="E33" s="8"/>
      <c r="F33" s="8"/>
      <c r="G33" s="8"/>
      <c r="H33" s="8"/>
      <c r="I33" s="8"/>
      <c r="J33" s="6" t="s">
        <v>5</v>
      </c>
      <c r="K33" s="266" t="str">
        <f>IF(Q33="","",$U$98)</f>
        <v/>
      </c>
      <c r="L33" s="267"/>
      <c r="M33" s="8" t="s">
        <v>11</v>
      </c>
      <c r="N33" s="8"/>
      <c r="O33" s="8" t="s">
        <v>7</v>
      </c>
      <c r="P33" s="11" t="s">
        <v>9</v>
      </c>
      <c r="Q33" s="268"/>
      <c r="R33" s="269"/>
      <c r="S33" s="270"/>
      <c r="T33" s="10" t="s">
        <v>8</v>
      </c>
      <c r="U33" s="8" t="s">
        <v>9</v>
      </c>
      <c r="V33" s="271" t="str">
        <f>IF(Q33="","",K33*Q33)</f>
        <v/>
      </c>
      <c r="W33" s="271"/>
      <c r="X33" s="271"/>
      <c r="Y33" s="271"/>
      <c r="Z33" s="14"/>
    </row>
    <row r="34" spans="1:26" ht="4.5" customHeight="1" x14ac:dyDescent="0.2">
      <c r="A34" s="19"/>
      <c r="B34" s="5"/>
      <c r="C34" s="5"/>
      <c r="D34" s="5"/>
      <c r="E34" s="5"/>
      <c r="F34" s="5"/>
      <c r="G34" s="5"/>
      <c r="H34" s="5"/>
      <c r="I34" s="5"/>
      <c r="J34" s="6"/>
      <c r="K34" s="57"/>
      <c r="L34" s="57"/>
      <c r="M34" s="8"/>
      <c r="N34" s="8"/>
      <c r="O34" s="8"/>
      <c r="P34" s="11"/>
      <c r="Q34" s="213"/>
      <c r="R34" s="213"/>
      <c r="S34" s="213"/>
      <c r="T34" s="10"/>
      <c r="U34" s="8"/>
      <c r="V34" s="48"/>
      <c r="W34" s="48"/>
      <c r="X34" s="48"/>
      <c r="Y34" s="48"/>
      <c r="Z34" s="14"/>
    </row>
    <row r="35" spans="1:26" ht="17.100000000000001" customHeight="1" x14ac:dyDescent="0.2">
      <c r="A35" s="7" t="s">
        <v>51</v>
      </c>
      <c r="B35" s="8"/>
      <c r="C35" s="8"/>
      <c r="D35" s="8"/>
      <c r="E35" s="8"/>
      <c r="F35" s="8"/>
      <c r="G35" s="8"/>
      <c r="H35" s="8"/>
      <c r="I35" s="8"/>
      <c r="J35" s="6" t="s">
        <v>5</v>
      </c>
      <c r="K35" s="266" t="str">
        <f>IF(Q35="","",$U$98)</f>
        <v/>
      </c>
      <c r="L35" s="267"/>
      <c r="M35" s="8" t="s">
        <v>11</v>
      </c>
      <c r="N35" s="8"/>
      <c r="O35" s="8" t="s">
        <v>7</v>
      </c>
      <c r="P35" s="11" t="s">
        <v>9</v>
      </c>
      <c r="Q35" s="268"/>
      <c r="R35" s="269"/>
      <c r="S35" s="270"/>
      <c r="T35" s="10" t="s">
        <v>8</v>
      </c>
      <c r="U35" s="8" t="s">
        <v>9</v>
      </c>
      <c r="V35" s="271" t="str">
        <f>IF(Q35="","",K35*Q35)</f>
        <v/>
      </c>
      <c r="W35" s="271"/>
      <c r="X35" s="271"/>
      <c r="Y35" s="271"/>
      <c r="Z35" s="14"/>
    </row>
    <row r="36" spans="1:26" ht="3.95" customHeight="1" x14ac:dyDescent="0.2">
      <c r="A36" s="19"/>
      <c r="B36" s="5"/>
      <c r="C36" s="5"/>
      <c r="D36" s="5"/>
      <c r="E36" s="5"/>
      <c r="F36" s="5"/>
      <c r="G36" s="5"/>
      <c r="H36" s="5"/>
      <c r="I36" s="5"/>
      <c r="J36" s="6"/>
      <c r="K36" s="57"/>
      <c r="L36" s="57"/>
      <c r="M36" s="8"/>
      <c r="N36" s="8"/>
      <c r="O36" s="8"/>
      <c r="P36" s="11"/>
      <c r="Q36" s="213"/>
      <c r="R36" s="213"/>
      <c r="S36" s="213"/>
      <c r="T36" s="10"/>
      <c r="U36" s="8"/>
      <c r="V36" s="48"/>
      <c r="W36" s="48"/>
      <c r="X36" s="48"/>
      <c r="Y36" s="48"/>
      <c r="Z36" s="14"/>
    </row>
    <row r="37" spans="1:26" ht="17.100000000000001" customHeight="1" x14ac:dyDescent="0.2">
      <c r="A37" s="7" t="s">
        <v>27</v>
      </c>
      <c r="B37" s="8"/>
      <c r="C37" s="8"/>
      <c r="D37" s="8"/>
      <c r="E37" s="8"/>
      <c r="F37" s="8"/>
      <c r="G37" s="8"/>
      <c r="H37" s="8"/>
      <c r="I37" s="8"/>
      <c r="J37" s="6" t="s">
        <v>5</v>
      </c>
      <c r="K37" s="266">
        <f>IF(Q37="","",$U$98)</f>
        <v>0</v>
      </c>
      <c r="L37" s="267"/>
      <c r="M37" s="8" t="s">
        <v>11</v>
      </c>
      <c r="N37" s="8"/>
      <c r="O37" s="8" t="s">
        <v>7</v>
      </c>
      <c r="P37" s="11" t="s">
        <v>9</v>
      </c>
      <c r="Q37" s="268">
        <f>UTAMA!Q26</f>
        <v>0</v>
      </c>
      <c r="R37" s="269"/>
      <c r="S37" s="270"/>
      <c r="T37" s="10" t="s">
        <v>8</v>
      </c>
      <c r="U37" s="8" t="s">
        <v>9</v>
      </c>
      <c r="V37" s="271">
        <f>IF(Q37="","",K37*Q37)</f>
        <v>0</v>
      </c>
      <c r="W37" s="271"/>
      <c r="X37" s="271"/>
      <c r="Y37" s="271"/>
      <c r="Z37" s="14"/>
    </row>
    <row r="38" spans="1:26" ht="3.95" customHeight="1" x14ac:dyDescent="0.2">
      <c r="A38" s="19"/>
      <c r="B38" s="5"/>
      <c r="C38" s="5"/>
      <c r="D38" s="5"/>
      <c r="E38" s="5"/>
      <c r="F38" s="5"/>
      <c r="G38" s="5"/>
      <c r="H38" s="5"/>
      <c r="I38" s="5"/>
      <c r="J38" s="6"/>
      <c r="K38" s="57"/>
      <c r="L38" s="57"/>
      <c r="M38" s="8"/>
      <c r="N38" s="8"/>
      <c r="O38" s="8"/>
      <c r="P38" s="11"/>
      <c r="Q38" s="213"/>
      <c r="R38" s="213"/>
      <c r="S38" s="213"/>
      <c r="T38" s="10"/>
      <c r="U38" s="8"/>
      <c r="V38" s="48"/>
      <c r="W38" s="48"/>
      <c r="X38" s="48"/>
      <c r="Y38" s="48"/>
      <c r="Z38" s="14"/>
    </row>
    <row r="39" spans="1:26" ht="17.100000000000001" customHeight="1" x14ac:dyDescent="0.2">
      <c r="A39" s="7" t="s">
        <v>28</v>
      </c>
      <c r="B39" s="8"/>
      <c r="C39" s="8"/>
      <c r="D39" s="8"/>
      <c r="E39" s="8"/>
      <c r="F39" s="8"/>
      <c r="G39" s="8"/>
      <c r="H39" s="8"/>
      <c r="I39" s="8"/>
      <c r="J39" s="6" t="s">
        <v>5</v>
      </c>
      <c r="K39" s="266" t="str">
        <f>IF(Q39="","",$U$98)</f>
        <v/>
      </c>
      <c r="L39" s="267"/>
      <c r="M39" s="8" t="s">
        <v>11</v>
      </c>
      <c r="N39" s="8"/>
      <c r="O39" s="8" t="s">
        <v>7</v>
      </c>
      <c r="P39" s="11" t="s">
        <v>9</v>
      </c>
      <c r="Q39" s="268"/>
      <c r="R39" s="269"/>
      <c r="S39" s="270"/>
      <c r="T39" s="10" t="s">
        <v>8</v>
      </c>
      <c r="U39" s="8" t="s">
        <v>9</v>
      </c>
      <c r="V39" s="271" t="str">
        <f>IF(Q39="","",K39*Q39)</f>
        <v/>
      </c>
      <c r="W39" s="271"/>
      <c r="X39" s="271"/>
      <c r="Y39" s="271"/>
      <c r="Z39" s="14"/>
    </row>
    <row r="40" spans="1:26" ht="3.95" customHeight="1" x14ac:dyDescent="0.2">
      <c r="A40" s="7"/>
      <c r="B40" s="8"/>
      <c r="C40" s="8"/>
      <c r="D40" s="8"/>
      <c r="E40" s="8"/>
      <c r="F40" s="8"/>
      <c r="G40" s="8"/>
      <c r="H40" s="8"/>
      <c r="I40" s="8"/>
      <c r="J40" s="8"/>
      <c r="K40" s="214"/>
      <c r="L40" s="182"/>
      <c r="M40" s="8"/>
      <c r="N40" s="8"/>
      <c r="O40" s="8"/>
      <c r="P40" s="8"/>
      <c r="Q40" s="11"/>
      <c r="R40" s="11"/>
      <c r="S40" s="11"/>
      <c r="T40" s="11"/>
      <c r="U40" s="8"/>
      <c r="V40" s="8"/>
      <c r="W40" s="48"/>
      <c r="X40" s="48"/>
      <c r="Y40" s="48"/>
      <c r="Z40" s="14"/>
    </row>
    <row r="41" spans="1:26" ht="17.100000000000001" customHeight="1" x14ac:dyDescent="0.2">
      <c r="A41" s="7" t="s">
        <v>47</v>
      </c>
      <c r="B41" s="8"/>
      <c r="C41" s="8"/>
      <c r="D41" s="8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49" t="s">
        <v>8</v>
      </c>
      <c r="U41" s="8" t="s">
        <v>9</v>
      </c>
      <c r="V41" s="272"/>
      <c r="W41" s="272"/>
      <c r="X41" s="272"/>
      <c r="Y41" s="272"/>
      <c r="Z41" s="14"/>
    </row>
    <row r="42" spans="1:26" ht="5.25" customHeight="1" x14ac:dyDescent="0.2">
      <c r="A42" s="7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14"/>
    </row>
    <row r="43" spans="1:26" ht="17.100000000000001" customHeight="1" thickBot="1" x14ac:dyDescent="0.25">
      <c r="A43" s="20" t="s">
        <v>29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0" t="s">
        <v>8</v>
      </c>
      <c r="U43" s="8" t="s">
        <v>9</v>
      </c>
      <c r="V43" s="258">
        <f>SUM(V31:Y41)</f>
        <v>0</v>
      </c>
      <c r="W43" s="258"/>
      <c r="X43" s="258"/>
      <c r="Y43" s="258"/>
      <c r="Z43" s="14"/>
    </row>
    <row r="44" spans="1:26" ht="14.1" customHeight="1" thickTop="1" x14ac:dyDescent="0.2">
      <c r="A44" s="7" t="s">
        <v>12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14"/>
    </row>
    <row r="45" spans="1:26" ht="14.1" customHeight="1" x14ac:dyDescent="0.2">
      <c r="A45" s="7"/>
      <c r="B45" s="245" t="str">
        <f>IF(U98=0,DATA!A17,"")</f>
        <v>SILA LENGKAPKAN "MAKLUMAT SYARAHAN / PENGAJARAN" PADA RUANGAN BAWAH TERLEBIH DAHULU</v>
      </c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14"/>
    </row>
    <row r="46" spans="1:26" ht="14.1" customHeight="1" x14ac:dyDescent="0.2">
      <c r="A46" s="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14"/>
    </row>
    <row r="47" spans="1:26" ht="14.1" customHeight="1" x14ac:dyDescent="0.2">
      <c r="A47" s="21"/>
      <c r="B47" s="259" t="s">
        <v>13</v>
      </c>
      <c r="C47" s="259"/>
      <c r="D47" s="259"/>
      <c r="E47" s="259"/>
      <c r="F47" s="259"/>
      <c r="G47" s="259"/>
      <c r="H47" s="259"/>
      <c r="I47" s="259"/>
      <c r="J47" s="8"/>
      <c r="K47" s="8"/>
      <c r="L47" s="8"/>
      <c r="M47" s="8"/>
      <c r="N47" s="8"/>
      <c r="O47" s="8"/>
      <c r="P47" s="8"/>
      <c r="Q47" s="8"/>
      <c r="R47" s="8"/>
      <c r="S47" s="8" t="s">
        <v>31</v>
      </c>
      <c r="T47" s="8"/>
      <c r="U47" s="260">
        <f ca="1">TODAY()</f>
        <v>44929</v>
      </c>
      <c r="V47" s="260"/>
      <c r="W47" s="260"/>
      <c r="X47" s="260"/>
      <c r="Y47" s="260"/>
      <c r="Z47" s="14"/>
    </row>
    <row r="48" spans="1:26" ht="6.75" customHeight="1" x14ac:dyDescent="0.2">
      <c r="A48" s="1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6"/>
    </row>
    <row r="49" spans="1:26" ht="14.1" customHeight="1" x14ac:dyDescent="0.2">
      <c r="A49" s="3" t="s">
        <v>14</v>
      </c>
    </row>
    <row r="50" spans="1:26" ht="14.1" customHeight="1" x14ac:dyDescent="0.2">
      <c r="A50" s="261" t="s">
        <v>32</v>
      </c>
      <c r="B50" s="262"/>
      <c r="C50" s="262"/>
      <c r="D50" s="262"/>
      <c r="E50" s="262"/>
      <c r="F50" s="262"/>
      <c r="G50" s="262"/>
      <c r="H50" s="262"/>
      <c r="I50" s="22"/>
      <c r="J50" s="261" t="s">
        <v>34</v>
      </c>
      <c r="K50" s="262"/>
      <c r="L50" s="262"/>
      <c r="M50" s="262"/>
      <c r="N50" s="262"/>
      <c r="O50" s="262"/>
      <c r="P50" s="262"/>
      <c r="Q50" s="262"/>
      <c r="R50" s="31"/>
      <c r="S50" s="263" t="s">
        <v>16</v>
      </c>
      <c r="T50" s="264"/>
      <c r="U50" s="264"/>
      <c r="V50" s="264"/>
      <c r="W50" s="264"/>
      <c r="X50" s="264"/>
      <c r="Y50" s="264"/>
      <c r="Z50" s="265"/>
    </row>
    <row r="51" spans="1:26" ht="14.1" customHeight="1" thickBot="1" x14ac:dyDescent="0.25">
      <c r="A51" s="282" t="s">
        <v>33</v>
      </c>
      <c r="B51" s="283"/>
      <c r="C51" s="283"/>
      <c r="D51" s="283"/>
      <c r="E51" s="283"/>
      <c r="F51" s="283"/>
      <c r="G51" s="283"/>
      <c r="H51" s="283"/>
      <c r="I51" s="23"/>
      <c r="J51" s="284" t="s">
        <v>15</v>
      </c>
      <c r="K51" s="285"/>
      <c r="L51" s="285"/>
      <c r="M51" s="285"/>
      <c r="N51" s="285"/>
      <c r="O51" s="285"/>
      <c r="P51" s="285"/>
      <c r="Q51" s="285"/>
      <c r="R51" s="27"/>
      <c r="S51" s="286" t="s">
        <v>59</v>
      </c>
      <c r="T51" s="287"/>
      <c r="U51" s="287"/>
      <c r="V51" s="287"/>
      <c r="W51" s="287"/>
      <c r="X51" s="287"/>
      <c r="Y51" s="287"/>
      <c r="Z51" s="288"/>
    </row>
    <row r="52" spans="1:26" ht="3.95" customHeight="1" x14ac:dyDescent="0.2">
      <c r="A52" s="7"/>
      <c r="B52" s="8"/>
      <c r="C52" s="8"/>
      <c r="D52" s="8"/>
      <c r="E52" s="8"/>
      <c r="F52" s="8"/>
      <c r="G52" s="8"/>
      <c r="H52" s="8"/>
      <c r="I52" s="24"/>
      <c r="J52" s="7"/>
      <c r="K52" s="8"/>
      <c r="L52" s="8"/>
      <c r="M52" s="8"/>
      <c r="N52" s="8"/>
      <c r="O52" s="8"/>
      <c r="P52" s="8"/>
      <c r="Q52" s="8"/>
      <c r="R52" s="28"/>
      <c r="S52" s="8"/>
      <c r="T52" s="8"/>
      <c r="U52" s="8"/>
      <c r="V52" s="8"/>
      <c r="W52" s="8"/>
      <c r="X52" s="8"/>
      <c r="Y52" s="8"/>
      <c r="Z52" s="32"/>
    </row>
    <row r="53" spans="1:26" ht="14.1" customHeight="1" x14ac:dyDescent="0.2">
      <c r="A53" s="17" t="s">
        <v>52</v>
      </c>
      <c r="B53" s="8"/>
      <c r="C53" s="8"/>
      <c r="D53" s="8"/>
      <c r="E53" s="8"/>
      <c r="F53" s="8"/>
      <c r="G53" s="8"/>
      <c r="H53" s="8"/>
      <c r="I53" s="24"/>
      <c r="J53" s="18" t="s">
        <v>57</v>
      </c>
      <c r="K53" s="8"/>
      <c r="L53" s="8"/>
      <c r="M53" s="8"/>
      <c r="N53" s="8"/>
      <c r="O53" s="8"/>
      <c r="P53" s="8"/>
      <c r="Q53" s="8"/>
      <c r="R53" s="28"/>
      <c r="S53" s="289" t="s">
        <v>35</v>
      </c>
      <c r="T53" s="289"/>
      <c r="U53" s="289"/>
      <c r="V53" s="289"/>
      <c r="W53" s="289"/>
      <c r="X53" s="289"/>
      <c r="Y53" s="289"/>
      <c r="Z53" s="290"/>
    </row>
    <row r="54" spans="1:26" ht="14.1" customHeight="1" x14ac:dyDescent="0.2">
      <c r="A54" s="18" t="s">
        <v>53</v>
      </c>
      <c r="B54" s="8"/>
      <c r="C54" s="8"/>
      <c r="D54" s="8"/>
      <c r="E54" s="8"/>
      <c r="F54" s="8"/>
      <c r="G54" s="8"/>
      <c r="H54" s="8"/>
      <c r="I54" s="24"/>
      <c r="J54" s="18" t="s">
        <v>56</v>
      </c>
      <c r="K54" s="8"/>
      <c r="L54" s="8"/>
      <c r="M54" s="8"/>
      <c r="N54" s="8"/>
      <c r="O54" s="8"/>
      <c r="P54" s="8"/>
      <c r="Q54" s="8"/>
      <c r="R54" s="28"/>
      <c r="S54" s="8"/>
      <c r="T54" s="8"/>
      <c r="U54" s="8"/>
      <c r="V54" s="8"/>
      <c r="W54" s="8"/>
      <c r="X54" s="8"/>
      <c r="Y54" s="8"/>
      <c r="Z54" s="32"/>
    </row>
    <row r="55" spans="1:26" ht="14.1" customHeight="1" x14ac:dyDescent="0.2">
      <c r="A55" s="18" t="s">
        <v>54</v>
      </c>
      <c r="B55" s="8"/>
      <c r="C55" s="8"/>
      <c r="D55" s="8"/>
      <c r="E55" s="8"/>
      <c r="F55" s="8"/>
      <c r="G55" s="8"/>
      <c r="H55" s="8"/>
      <c r="I55" s="24"/>
      <c r="J55" s="7"/>
      <c r="K55" s="8"/>
      <c r="L55" s="8"/>
      <c r="M55" s="8"/>
      <c r="N55" s="8"/>
      <c r="O55" s="8"/>
      <c r="P55" s="8"/>
      <c r="Q55" s="8"/>
      <c r="R55" s="28"/>
      <c r="S55" s="8"/>
      <c r="T55" s="8"/>
      <c r="U55" s="8"/>
      <c r="V55" s="8"/>
      <c r="W55" s="8"/>
      <c r="X55" s="12"/>
      <c r="Y55" s="8"/>
      <c r="Z55" s="32"/>
    </row>
    <row r="56" spans="1:26" ht="14.1" customHeight="1" x14ac:dyDescent="0.2">
      <c r="A56" s="18" t="s">
        <v>55</v>
      </c>
      <c r="B56" s="8"/>
      <c r="C56" s="8"/>
      <c r="D56" s="8"/>
      <c r="E56" s="8"/>
      <c r="F56" s="8"/>
      <c r="G56" s="8"/>
      <c r="H56" s="8"/>
      <c r="I56" s="24"/>
      <c r="J56" s="7"/>
      <c r="K56" s="8"/>
      <c r="L56" s="8"/>
      <c r="M56" s="8"/>
      <c r="N56" s="8"/>
      <c r="O56" s="8"/>
      <c r="P56" s="8"/>
      <c r="Q56" s="8"/>
      <c r="R56" s="28"/>
      <c r="S56" s="8"/>
      <c r="T56" s="8"/>
      <c r="U56" s="8"/>
      <c r="V56" s="8"/>
      <c r="W56" s="8"/>
      <c r="X56" s="8"/>
      <c r="Y56" s="8"/>
      <c r="Z56" s="32"/>
    </row>
    <row r="57" spans="1:26" ht="14.1" customHeight="1" x14ac:dyDescent="0.2">
      <c r="A57" s="7"/>
      <c r="B57" s="8"/>
      <c r="C57" s="8"/>
      <c r="D57" s="8"/>
      <c r="E57" s="8"/>
      <c r="F57" s="8"/>
      <c r="G57" s="8"/>
      <c r="H57" s="8"/>
      <c r="I57" s="24"/>
      <c r="J57" s="7"/>
      <c r="K57" s="8"/>
      <c r="L57" s="8"/>
      <c r="M57" s="8"/>
      <c r="N57" s="8"/>
      <c r="O57" s="8"/>
      <c r="P57" s="8"/>
      <c r="Q57" s="8"/>
      <c r="R57" s="28"/>
      <c r="S57" s="8"/>
      <c r="T57" s="8"/>
      <c r="U57" s="8"/>
      <c r="V57" s="8"/>
      <c r="W57" s="8"/>
      <c r="X57" s="8"/>
      <c r="Y57" s="8"/>
      <c r="Z57" s="32"/>
    </row>
    <row r="58" spans="1:26" ht="12" customHeight="1" x14ac:dyDescent="0.2">
      <c r="A58" s="7"/>
      <c r="B58" s="8"/>
      <c r="C58" s="8"/>
      <c r="D58" s="8"/>
      <c r="E58" s="8"/>
      <c r="F58" s="8"/>
      <c r="G58" s="8"/>
      <c r="H58" s="8"/>
      <c r="I58" s="24"/>
      <c r="J58" s="7"/>
      <c r="K58" s="8"/>
      <c r="L58" s="8"/>
      <c r="M58" s="8"/>
      <c r="N58" s="8"/>
      <c r="O58" s="8"/>
      <c r="P58" s="8"/>
      <c r="Q58" s="8"/>
      <c r="R58" s="28"/>
      <c r="S58" s="8"/>
      <c r="T58" s="8"/>
      <c r="U58" s="8"/>
      <c r="V58" s="8"/>
      <c r="W58" s="8"/>
      <c r="X58" s="8"/>
      <c r="Y58" s="8"/>
      <c r="Z58" s="32"/>
    </row>
    <row r="59" spans="1:26" ht="14.1" customHeight="1" x14ac:dyDescent="0.2">
      <c r="A59" s="7"/>
      <c r="B59" s="9"/>
      <c r="C59" s="9"/>
      <c r="D59" s="9"/>
      <c r="E59" s="9"/>
      <c r="F59" s="9"/>
      <c r="G59" s="9"/>
      <c r="H59" s="8"/>
      <c r="I59" s="24"/>
      <c r="J59" s="7"/>
      <c r="K59" s="9"/>
      <c r="L59" s="9"/>
      <c r="M59" s="9"/>
      <c r="N59" s="9"/>
      <c r="O59" s="9"/>
      <c r="P59" s="9"/>
      <c r="Q59" s="8"/>
      <c r="R59" s="28"/>
      <c r="S59" s="8"/>
      <c r="T59" s="9"/>
      <c r="U59" s="9"/>
      <c r="V59" s="9"/>
      <c r="W59" s="9"/>
      <c r="X59" s="9"/>
      <c r="Y59" s="9"/>
      <c r="Z59" s="32"/>
    </row>
    <row r="60" spans="1:26" ht="14.1" customHeight="1" x14ac:dyDescent="0.2">
      <c r="A60" s="291" t="s">
        <v>17</v>
      </c>
      <c r="B60" s="292"/>
      <c r="C60" s="292"/>
      <c r="D60" s="292"/>
      <c r="E60" s="292"/>
      <c r="F60" s="292"/>
      <c r="G60" s="292"/>
      <c r="H60" s="292"/>
      <c r="I60" s="25"/>
      <c r="J60" s="291" t="s">
        <v>17</v>
      </c>
      <c r="K60" s="292"/>
      <c r="L60" s="292"/>
      <c r="M60" s="292"/>
      <c r="N60" s="292"/>
      <c r="O60" s="292"/>
      <c r="P60" s="292"/>
      <c r="Q60" s="292"/>
      <c r="R60" s="29"/>
      <c r="S60" s="293" t="s">
        <v>17</v>
      </c>
      <c r="T60" s="293"/>
      <c r="U60" s="293"/>
      <c r="V60" s="293"/>
      <c r="W60" s="293"/>
      <c r="X60" s="293"/>
      <c r="Y60" s="293"/>
      <c r="Z60" s="294"/>
    </row>
    <row r="61" spans="1:26" ht="3.95" customHeight="1" x14ac:dyDescent="0.2">
      <c r="A61" s="7"/>
      <c r="B61" s="8"/>
      <c r="C61" s="8"/>
      <c r="D61" s="8"/>
      <c r="E61" s="8"/>
      <c r="F61" s="8"/>
      <c r="G61" s="8"/>
      <c r="H61" s="8"/>
      <c r="I61" s="24"/>
      <c r="J61" s="7"/>
      <c r="K61" s="8"/>
      <c r="L61" s="8"/>
      <c r="M61" s="8"/>
      <c r="N61" s="8"/>
      <c r="O61" s="8"/>
      <c r="P61" s="8"/>
      <c r="Q61" s="8"/>
      <c r="R61" s="28"/>
      <c r="S61" s="8"/>
      <c r="T61" s="8"/>
      <c r="U61" s="8"/>
      <c r="V61" s="8"/>
      <c r="W61" s="8"/>
      <c r="X61" s="8"/>
      <c r="Y61" s="8"/>
      <c r="Z61" s="32"/>
    </row>
    <row r="62" spans="1:26" ht="14.1" customHeight="1" x14ac:dyDescent="0.2">
      <c r="A62" s="7"/>
      <c r="B62" s="8" t="s">
        <v>31</v>
      </c>
      <c r="C62" s="8"/>
      <c r="D62" s="9"/>
      <c r="E62" s="9"/>
      <c r="F62" s="9"/>
      <c r="G62" s="9"/>
      <c r="H62" s="8"/>
      <c r="I62" s="24"/>
      <c r="J62" s="7"/>
      <c r="K62" s="8" t="s">
        <v>31</v>
      </c>
      <c r="L62" s="8"/>
      <c r="M62" s="8"/>
      <c r="N62" s="8"/>
      <c r="O62" s="8"/>
      <c r="P62" s="8"/>
      <c r="Q62" s="8"/>
      <c r="R62" s="28"/>
      <c r="S62" s="8"/>
      <c r="T62" s="8" t="s">
        <v>31</v>
      </c>
      <c r="U62" s="8"/>
      <c r="V62" s="8"/>
      <c r="W62" s="8"/>
      <c r="X62" s="8"/>
      <c r="Y62" s="8"/>
      <c r="Z62" s="32"/>
    </row>
    <row r="63" spans="1:26" ht="14.1" customHeight="1" x14ac:dyDescent="0.2">
      <c r="A63" s="15"/>
      <c r="B63" s="9"/>
      <c r="C63" s="9"/>
      <c r="D63" s="9"/>
      <c r="E63" s="9"/>
      <c r="F63" s="9"/>
      <c r="G63" s="9"/>
      <c r="H63" s="9"/>
      <c r="I63" s="26"/>
      <c r="J63" s="15"/>
      <c r="K63" s="9"/>
      <c r="L63" s="9"/>
      <c r="M63" s="9"/>
      <c r="N63" s="9"/>
      <c r="O63" s="9"/>
      <c r="P63" s="9"/>
      <c r="Q63" s="9"/>
      <c r="R63" s="30"/>
      <c r="S63" s="33"/>
      <c r="T63" s="34"/>
      <c r="U63" s="34"/>
      <c r="V63" s="34"/>
      <c r="W63" s="34"/>
      <c r="X63" s="34"/>
      <c r="Y63" s="34"/>
      <c r="Z63" s="35"/>
    </row>
    <row r="64" spans="1:26" ht="7.5" customHeight="1" x14ac:dyDescent="0.2"/>
    <row r="65" spans="1:26" ht="14.1" customHeight="1" x14ac:dyDescent="0.2">
      <c r="B65" s="1" t="s">
        <v>60</v>
      </c>
    </row>
    <row r="66" spans="1:26" ht="6.75" customHeight="1" thickBot="1" x14ac:dyDescent="0.25"/>
    <row r="67" spans="1:26" ht="15.95" customHeight="1" thickBot="1" x14ac:dyDescent="0.25">
      <c r="A67" s="274" t="s">
        <v>36</v>
      </c>
      <c r="B67" s="275"/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</row>
    <row r="68" spans="1:26" ht="15" customHeight="1" x14ac:dyDescent="0.2">
      <c r="B68" s="295" t="str">
        <f>IF(O71&lt;&gt;"","",DATA!A18)</f>
        <v>SILA GUNAKAN SISTEM 24 JAM. CONTOH: " 7:00, 9:00, 14:00, 18:00 , 20:00, 23:00 "</v>
      </c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</row>
    <row r="69" spans="1:26" s="3" customFormat="1" ht="15" customHeight="1" x14ac:dyDescent="0.2">
      <c r="A69" s="276" t="s">
        <v>37</v>
      </c>
      <c r="B69" s="277"/>
      <c r="C69" s="278"/>
      <c r="D69" s="276" t="s">
        <v>38</v>
      </c>
      <c r="E69" s="277"/>
      <c r="F69" s="277"/>
      <c r="G69" s="277"/>
      <c r="H69" s="278"/>
      <c r="I69" s="276" t="s">
        <v>39</v>
      </c>
      <c r="J69" s="277"/>
      <c r="K69" s="277"/>
      <c r="L69" s="277"/>
      <c r="M69" s="277"/>
      <c r="N69" s="277"/>
      <c r="O69" s="276" t="s">
        <v>40</v>
      </c>
      <c r="P69" s="277"/>
      <c r="Q69" s="277"/>
      <c r="R69" s="277"/>
      <c r="S69" s="277"/>
      <c r="T69" s="278"/>
      <c r="U69" s="276" t="s">
        <v>41</v>
      </c>
      <c r="V69" s="277"/>
      <c r="W69" s="277"/>
      <c r="X69" s="277"/>
      <c r="Y69" s="277"/>
      <c r="Z69" s="278"/>
    </row>
    <row r="70" spans="1:26" s="3" customFormat="1" ht="15" customHeight="1" x14ac:dyDescent="0.2">
      <c r="A70" s="279"/>
      <c r="B70" s="280"/>
      <c r="C70" s="281"/>
      <c r="D70" s="279"/>
      <c r="E70" s="280"/>
      <c r="F70" s="280"/>
      <c r="G70" s="280"/>
      <c r="H70" s="281"/>
      <c r="I70" s="279"/>
      <c r="J70" s="280"/>
      <c r="K70" s="280"/>
      <c r="L70" s="280"/>
      <c r="M70" s="280"/>
      <c r="N70" s="280"/>
      <c r="O70" s="279"/>
      <c r="P70" s="280"/>
      <c r="Q70" s="280"/>
      <c r="R70" s="280"/>
      <c r="S70" s="280"/>
      <c r="T70" s="281"/>
      <c r="U70" s="279"/>
      <c r="V70" s="280"/>
      <c r="W70" s="280"/>
      <c r="X70" s="280"/>
      <c r="Y70" s="280"/>
      <c r="Z70" s="281"/>
    </row>
    <row r="71" spans="1:26" ht="20.100000000000001" customHeight="1" x14ac:dyDescent="0.2">
      <c r="A71" s="296">
        <v>1</v>
      </c>
      <c r="B71" s="296"/>
      <c r="C71" s="296"/>
      <c r="D71" s="297"/>
      <c r="E71" s="298"/>
      <c r="F71" s="298"/>
      <c r="G71" s="298"/>
      <c r="H71" s="298"/>
      <c r="I71" s="299">
        <v>0.33333333333333331</v>
      </c>
      <c r="J71" s="300"/>
      <c r="K71" s="300"/>
      <c r="L71" s="300"/>
      <c r="M71" s="300"/>
      <c r="N71" s="300"/>
      <c r="O71" s="299"/>
      <c r="P71" s="300"/>
      <c r="Q71" s="300"/>
      <c r="R71" s="300"/>
      <c r="S71" s="300"/>
      <c r="T71" s="301"/>
      <c r="U71" s="302" t="str">
        <f>IF(O71="","",IF(O71&lt;I71,O71+1,O71)-I71)</f>
        <v/>
      </c>
      <c r="V71" s="303"/>
      <c r="W71" s="303"/>
      <c r="X71" s="303"/>
      <c r="Y71" s="303"/>
      <c r="Z71" s="304"/>
    </row>
    <row r="72" spans="1:26" ht="20.100000000000001" customHeight="1" x14ac:dyDescent="0.2">
      <c r="A72" s="305" t="str">
        <f>IF(D72="","",A71+1)</f>
        <v/>
      </c>
      <c r="B72" s="305"/>
      <c r="C72" s="305"/>
      <c r="D72" s="297"/>
      <c r="E72" s="298"/>
      <c r="F72" s="298"/>
      <c r="G72" s="298"/>
      <c r="H72" s="298"/>
      <c r="I72" s="299"/>
      <c r="J72" s="300"/>
      <c r="K72" s="300"/>
      <c r="L72" s="300"/>
      <c r="M72" s="300"/>
      <c r="N72" s="300"/>
      <c r="O72" s="299"/>
      <c r="P72" s="300"/>
      <c r="Q72" s="300"/>
      <c r="R72" s="300"/>
      <c r="S72" s="300"/>
      <c r="T72" s="301"/>
      <c r="U72" s="302" t="str">
        <f t="shared" ref="U72:U97" si="0">IF(O72="","",IF(O72&lt;I72,O72+1,O72)-I72)</f>
        <v/>
      </c>
      <c r="V72" s="303"/>
      <c r="W72" s="303"/>
      <c r="X72" s="303"/>
      <c r="Y72" s="303"/>
      <c r="Z72" s="304"/>
    </row>
    <row r="73" spans="1:26" ht="20.100000000000001" customHeight="1" x14ac:dyDescent="0.2">
      <c r="A73" s="305" t="str">
        <f>IF(D73="","",MAX($A$71:$C72)+1)</f>
        <v/>
      </c>
      <c r="B73" s="305"/>
      <c r="C73" s="305"/>
      <c r="D73" s="297"/>
      <c r="E73" s="298"/>
      <c r="F73" s="298"/>
      <c r="G73" s="298"/>
      <c r="H73" s="298"/>
      <c r="I73" s="299"/>
      <c r="J73" s="300"/>
      <c r="K73" s="300"/>
      <c r="L73" s="300"/>
      <c r="M73" s="300"/>
      <c r="N73" s="300"/>
      <c r="O73" s="299"/>
      <c r="P73" s="300"/>
      <c r="Q73" s="300"/>
      <c r="R73" s="300"/>
      <c r="S73" s="300"/>
      <c r="T73" s="301"/>
      <c r="U73" s="302" t="str">
        <f t="shared" si="0"/>
        <v/>
      </c>
      <c r="V73" s="303"/>
      <c r="W73" s="303"/>
      <c r="X73" s="303"/>
      <c r="Y73" s="303"/>
      <c r="Z73" s="304"/>
    </row>
    <row r="74" spans="1:26" ht="20.100000000000001" customHeight="1" x14ac:dyDescent="0.2">
      <c r="A74" s="305" t="str">
        <f>IF(D74="","",MAX($A$71:$C73)+1)</f>
        <v/>
      </c>
      <c r="B74" s="305"/>
      <c r="C74" s="305"/>
      <c r="D74" s="297"/>
      <c r="E74" s="298"/>
      <c r="F74" s="298"/>
      <c r="G74" s="298"/>
      <c r="H74" s="298"/>
      <c r="I74" s="299"/>
      <c r="J74" s="300"/>
      <c r="K74" s="300"/>
      <c r="L74" s="300"/>
      <c r="M74" s="300"/>
      <c r="N74" s="300"/>
      <c r="O74" s="299"/>
      <c r="P74" s="300"/>
      <c r="Q74" s="300"/>
      <c r="R74" s="300"/>
      <c r="S74" s="300"/>
      <c r="T74" s="301"/>
      <c r="U74" s="302" t="str">
        <f t="shared" si="0"/>
        <v/>
      </c>
      <c r="V74" s="303"/>
      <c r="W74" s="303"/>
      <c r="X74" s="303"/>
      <c r="Y74" s="303"/>
      <c r="Z74" s="304"/>
    </row>
    <row r="75" spans="1:26" ht="20.100000000000001" customHeight="1" x14ac:dyDescent="0.2">
      <c r="A75" s="305" t="str">
        <f>IF(D75="","",MAX($A$71:$C74)+1)</f>
        <v/>
      </c>
      <c r="B75" s="305"/>
      <c r="C75" s="305"/>
      <c r="D75" s="306"/>
      <c r="E75" s="307"/>
      <c r="F75" s="307"/>
      <c r="G75" s="307"/>
      <c r="H75" s="308"/>
      <c r="I75" s="299"/>
      <c r="J75" s="300"/>
      <c r="K75" s="300"/>
      <c r="L75" s="300"/>
      <c r="M75" s="300"/>
      <c r="N75" s="300"/>
      <c r="O75" s="299"/>
      <c r="P75" s="300"/>
      <c r="Q75" s="300"/>
      <c r="R75" s="300"/>
      <c r="S75" s="300"/>
      <c r="T75" s="301"/>
      <c r="U75" s="302" t="str">
        <f t="shared" si="0"/>
        <v/>
      </c>
      <c r="V75" s="303"/>
      <c r="W75" s="303"/>
      <c r="X75" s="303"/>
      <c r="Y75" s="303"/>
      <c r="Z75" s="304"/>
    </row>
    <row r="76" spans="1:26" ht="20.100000000000001" customHeight="1" x14ac:dyDescent="0.2">
      <c r="A76" s="305" t="str">
        <f>IF(D76="","",MAX($A$71:$C75)+1)</f>
        <v/>
      </c>
      <c r="B76" s="305"/>
      <c r="C76" s="305"/>
      <c r="D76" s="306"/>
      <c r="E76" s="307"/>
      <c r="F76" s="307"/>
      <c r="G76" s="307"/>
      <c r="H76" s="308"/>
      <c r="I76" s="299"/>
      <c r="J76" s="300"/>
      <c r="K76" s="300"/>
      <c r="L76" s="300"/>
      <c r="M76" s="300"/>
      <c r="N76" s="301"/>
      <c r="O76" s="299"/>
      <c r="P76" s="300"/>
      <c r="Q76" s="300"/>
      <c r="R76" s="300"/>
      <c r="S76" s="300"/>
      <c r="T76" s="301"/>
      <c r="U76" s="302" t="str">
        <f t="shared" si="0"/>
        <v/>
      </c>
      <c r="V76" s="303"/>
      <c r="W76" s="303"/>
      <c r="X76" s="303"/>
      <c r="Y76" s="303"/>
      <c r="Z76" s="304"/>
    </row>
    <row r="77" spans="1:26" ht="20.100000000000001" customHeight="1" x14ac:dyDescent="0.2">
      <c r="A77" s="305" t="str">
        <f>IF(D77="","",MAX($A$71:$C76)+1)</f>
        <v/>
      </c>
      <c r="B77" s="305"/>
      <c r="C77" s="305"/>
      <c r="D77" s="306"/>
      <c r="E77" s="307"/>
      <c r="F77" s="307"/>
      <c r="G77" s="307"/>
      <c r="H77" s="308"/>
      <c r="I77" s="299"/>
      <c r="J77" s="300"/>
      <c r="K77" s="300"/>
      <c r="L77" s="300"/>
      <c r="M77" s="300"/>
      <c r="N77" s="300"/>
      <c r="O77" s="299"/>
      <c r="P77" s="300"/>
      <c r="Q77" s="300"/>
      <c r="R77" s="300"/>
      <c r="S77" s="300"/>
      <c r="T77" s="301"/>
      <c r="U77" s="302" t="str">
        <f t="shared" si="0"/>
        <v/>
      </c>
      <c r="V77" s="303"/>
      <c r="W77" s="303"/>
      <c r="X77" s="303"/>
      <c r="Y77" s="303"/>
      <c r="Z77" s="304"/>
    </row>
    <row r="78" spans="1:26" ht="20.100000000000001" customHeight="1" x14ac:dyDescent="0.2">
      <c r="A78" s="305" t="str">
        <f>IF(D78="","",MAX($A$71:$C77)+1)</f>
        <v/>
      </c>
      <c r="B78" s="305"/>
      <c r="C78" s="305"/>
      <c r="D78" s="306"/>
      <c r="E78" s="307"/>
      <c r="F78" s="307"/>
      <c r="G78" s="307"/>
      <c r="H78" s="308"/>
      <c r="I78" s="299"/>
      <c r="J78" s="300"/>
      <c r="K78" s="300"/>
      <c r="L78" s="300"/>
      <c r="M78" s="300"/>
      <c r="N78" s="301"/>
      <c r="O78" s="299"/>
      <c r="P78" s="300"/>
      <c r="Q78" s="300"/>
      <c r="R78" s="300"/>
      <c r="S78" s="300"/>
      <c r="T78" s="301"/>
      <c r="U78" s="302" t="str">
        <f t="shared" si="0"/>
        <v/>
      </c>
      <c r="V78" s="303"/>
      <c r="W78" s="303"/>
      <c r="X78" s="303"/>
      <c r="Y78" s="303"/>
      <c r="Z78" s="304"/>
    </row>
    <row r="79" spans="1:26" ht="20.100000000000001" customHeight="1" x14ac:dyDescent="0.2">
      <c r="A79" s="305" t="str">
        <f>IF(D79="","",MAX($A$71:$C78)+1)</f>
        <v/>
      </c>
      <c r="B79" s="305"/>
      <c r="C79" s="305"/>
      <c r="D79" s="306"/>
      <c r="E79" s="307"/>
      <c r="F79" s="307"/>
      <c r="G79" s="307"/>
      <c r="H79" s="308"/>
      <c r="I79" s="299"/>
      <c r="J79" s="300"/>
      <c r="K79" s="300"/>
      <c r="L79" s="300"/>
      <c r="M79" s="300"/>
      <c r="N79" s="301"/>
      <c r="O79" s="299"/>
      <c r="P79" s="300"/>
      <c r="Q79" s="300"/>
      <c r="R79" s="300"/>
      <c r="S79" s="300"/>
      <c r="T79" s="301"/>
      <c r="U79" s="302" t="str">
        <f t="shared" si="0"/>
        <v/>
      </c>
      <c r="V79" s="303"/>
      <c r="W79" s="303"/>
      <c r="X79" s="303"/>
      <c r="Y79" s="303"/>
      <c r="Z79" s="304"/>
    </row>
    <row r="80" spans="1:26" ht="20.100000000000001" customHeight="1" x14ac:dyDescent="0.2">
      <c r="A80" s="305" t="str">
        <f>IF(D80="","",MAX($A$71:$C79)+1)</f>
        <v/>
      </c>
      <c r="B80" s="305"/>
      <c r="C80" s="305"/>
      <c r="D80" s="306"/>
      <c r="E80" s="307"/>
      <c r="F80" s="307"/>
      <c r="G80" s="307"/>
      <c r="H80" s="308"/>
      <c r="I80" s="299"/>
      <c r="J80" s="300"/>
      <c r="K80" s="300"/>
      <c r="L80" s="300"/>
      <c r="M80" s="300"/>
      <c r="N80" s="301"/>
      <c r="O80" s="299"/>
      <c r="P80" s="300"/>
      <c r="Q80" s="300"/>
      <c r="R80" s="300"/>
      <c r="S80" s="300"/>
      <c r="T80" s="301"/>
      <c r="U80" s="302" t="str">
        <f t="shared" si="0"/>
        <v/>
      </c>
      <c r="V80" s="303"/>
      <c r="W80" s="303"/>
      <c r="X80" s="303"/>
      <c r="Y80" s="303"/>
      <c r="Z80" s="304"/>
    </row>
    <row r="81" spans="1:26" ht="20.100000000000001" customHeight="1" x14ac:dyDescent="0.2">
      <c r="A81" s="305" t="str">
        <f>IF(D81="","",MAX($A$71:$C80)+1)</f>
        <v/>
      </c>
      <c r="B81" s="305"/>
      <c r="C81" s="305"/>
      <c r="D81" s="297"/>
      <c r="E81" s="298"/>
      <c r="F81" s="298"/>
      <c r="G81" s="298"/>
      <c r="H81" s="298"/>
      <c r="I81" s="299"/>
      <c r="J81" s="300"/>
      <c r="K81" s="300"/>
      <c r="L81" s="300"/>
      <c r="M81" s="300"/>
      <c r="N81" s="300"/>
      <c r="O81" s="299"/>
      <c r="P81" s="300"/>
      <c r="Q81" s="300"/>
      <c r="R81" s="300"/>
      <c r="S81" s="300"/>
      <c r="T81" s="301"/>
      <c r="U81" s="302" t="str">
        <f t="shared" si="0"/>
        <v/>
      </c>
      <c r="V81" s="303"/>
      <c r="W81" s="303"/>
      <c r="X81" s="303"/>
      <c r="Y81" s="303"/>
      <c r="Z81" s="304"/>
    </row>
    <row r="82" spans="1:26" ht="20.100000000000001" customHeight="1" x14ac:dyDescent="0.2">
      <c r="A82" s="305" t="str">
        <f>IF(D82="","",MAX($A$71:$C81)+1)</f>
        <v/>
      </c>
      <c r="B82" s="305"/>
      <c r="C82" s="305"/>
      <c r="D82" s="298"/>
      <c r="E82" s="298"/>
      <c r="F82" s="298"/>
      <c r="G82" s="298"/>
      <c r="H82" s="298"/>
      <c r="I82" s="299"/>
      <c r="J82" s="300"/>
      <c r="K82" s="300"/>
      <c r="L82" s="300"/>
      <c r="M82" s="300"/>
      <c r="N82" s="300"/>
      <c r="O82" s="299"/>
      <c r="P82" s="300"/>
      <c r="Q82" s="300"/>
      <c r="R82" s="300"/>
      <c r="S82" s="300"/>
      <c r="T82" s="301"/>
      <c r="U82" s="302" t="str">
        <f t="shared" si="0"/>
        <v/>
      </c>
      <c r="V82" s="303"/>
      <c r="W82" s="303"/>
      <c r="X82" s="303"/>
      <c r="Y82" s="303"/>
      <c r="Z82" s="304"/>
    </row>
    <row r="83" spans="1:26" ht="20.100000000000001" customHeight="1" x14ac:dyDescent="0.2">
      <c r="A83" s="305" t="str">
        <f>IF(D83="","",MAX($A$71:$C82)+1)</f>
        <v/>
      </c>
      <c r="B83" s="305"/>
      <c r="C83" s="305"/>
      <c r="D83" s="298"/>
      <c r="E83" s="298"/>
      <c r="F83" s="298"/>
      <c r="G83" s="298"/>
      <c r="H83" s="298"/>
      <c r="I83" s="299"/>
      <c r="J83" s="300"/>
      <c r="K83" s="300"/>
      <c r="L83" s="300"/>
      <c r="M83" s="300"/>
      <c r="N83" s="300"/>
      <c r="O83" s="299"/>
      <c r="P83" s="300"/>
      <c r="Q83" s="300"/>
      <c r="R83" s="300"/>
      <c r="S83" s="300"/>
      <c r="T83" s="301"/>
      <c r="U83" s="302" t="str">
        <f t="shared" si="0"/>
        <v/>
      </c>
      <c r="V83" s="303"/>
      <c r="W83" s="303"/>
      <c r="X83" s="303"/>
      <c r="Y83" s="303"/>
      <c r="Z83" s="304"/>
    </row>
    <row r="84" spans="1:26" ht="20.100000000000001" customHeight="1" x14ac:dyDescent="0.2">
      <c r="A84" s="305" t="str">
        <f>IF(D84="","",MAX($A$71:$C83)+1)</f>
        <v/>
      </c>
      <c r="B84" s="305"/>
      <c r="C84" s="305"/>
      <c r="D84" s="298"/>
      <c r="E84" s="298"/>
      <c r="F84" s="298"/>
      <c r="G84" s="298"/>
      <c r="H84" s="298"/>
      <c r="I84" s="299"/>
      <c r="J84" s="300"/>
      <c r="K84" s="300"/>
      <c r="L84" s="300"/>
      <c r="M84" s="300"/>
      <c r="N84" s="300"/>
      <c r="O84" s="299"/>
      <c r="P84" s="300"/>
      <c r="Q84" s="300"/>
      <c r="R84" s="300"/>
      <c r="S84" s="300"/>
      <c r="T84" s="301"/>
      <c r="U84" s="302" t="str">
        <f t="shared" si="0"/>
        <v/>
      </c>
      <c r="V84" s="303"/>
      <c r="W84" s="303"/>
      <c r="X84" s="303"/>
      <c r="Y84" s="303"/>
      <c r="Z84" s="304"/>
    </row>
    <row r="85" spans="1:26" ht="20.100000000000001" customHeight="1" x14ac:dyDescent="0.2">
      <c r="A85" s="305" t="str">
        <f>IF(D85="","",MAX($A$71:$C84)+1)</f>
        <v/>
      </c>
      <c r="B85" s="305"/>
      <c r="C85" s="305"/>
      <c r="D85" s="298"/>
      <c r="E85" s="298"/>
      <c r="F85" s="298"/>
      <c r="G85" s="298"/>
      <c r="H85" s="298"/>
      <c r="I85" s="299"/>
      <c r="J85" s="300"/>
      <c r="K85" s="300"/>
      <c r="L85" s="300"/>
      <c r="M85" s="300"/>
      <c r="N85" s="300"/>
      <c r="O85" s="299"/>
      <c r="P85" s="300"/>
      <c r="Q85" s="300"/>
      <c r="R85" s="300"/>
      <c r="S85" s="300"/>
      <c r="T85" s="301"/>
      <c r="U85" s="302" t="str">
        <f t="shared" si="0"/>
        <v/>
      </c>
      <c r="V85" s="303"/>
      <c r="W85" s="303"/>
      <c r="X85" s="303"/>
      <c r="Y85" s="303"/>
      <c r="Z85" s="304"/>
    </row>
    <row r="86" spans="1:26" ht="20.100000000000001" customHeight="1" x14ac:dyDescent="0.2">
      <c r="A86" s="305" t="str">
        <f>IF(D86="","",MAX($A$71:$C85)+1)</f>
        <v/>
      </c>
      <c r="B86" s="305"/>
      <c r="C86" s="305"/>
      <c r="D86" s="298"/>
      <c r="E86" s="298"/>
      <c r="F86" s="298"/>
      <c r="G86" s="298"/>
      <c r="H86" s="298"/>
      <c r="I86" s="299"/>
      <c r="J86" s="300"/>
      <c r="K86" s="300"/>
      <c r="L86" s="300"/>
      <c r="M86" s="300"/>
      <c r="N86" s="300"/>
      <c r="O86" s="299"/>
      <c r="P86" s="300"/>
      <c r="Q86" s="300"/>
      <c r="R86" s="300"/>
      <c r="S86" s="300"/>
      <c r="T86" s="301"/>
      <c r="U86" s="302" t="str">
        <f t="shared" si="0"/>
        <v/>
      </c>
      <c r="V86" s="303"/>
      <c r="W86" s="303"/>
      <c r="X86" s="303"/>
      <c r="Y86" s="303"/>
      <c r="Z86" s="304"/>
    </row>
    <row r="87" spans="1:26" ht="20.100000000000001" customHeight="1" x14ac:dyDescent="0.2">
      <c r="A87" s="305" t="str">
        <f>IF(D87="","",MAX($A$71:$C86)+1)</f>
        <v/>
      </c>
      <c r="B87" s="305"/>
      <c r="C87" s="305"/>
      <c r="D87" s="298"/>
      <c r="E87" s="298"/>
      <c r="F87" s="298"/>
      <c r="G87" s="298"/>
      <c r="H87" s="298"/>
      <c r="I87" s="299"/>
      <c r="J87" s="300"/>
      <c r="K87" s="300"/>
      <c r="L87" s="300"/>
      <c r="M87" s="300"/>
      <c r="N87" s="300"/>
      <c r="O87" s="299"/>
      <c r="P87" s="300"/>
      <c r="Q87" s="300"/>
      <c r="R87" s="300"/>
      <c r="S87" s="300"/>
      <c r="T87" s="301"/>
      <c r="U87" s="302" t="str">
        <f t="shared" si="0"/>
        <v/>
      </c>
      <c r="V87" s="303"/>
      <c r="W87" s="303"/>
      <c r="X87" s="303"/>
      <c r="Y87" s="303"/>
      <c r="Z87" s="304"/>
    </row>
    <row r="88" spans="1:26" ht="20.100000000000001" customHeight="1" x14ac:dyDescent="0.2">
      <c r="A88" s="305" t="str">
        <f>IF(D88="","",MAX($A$71:$C87)+1)</f>
        <v/>
      </c>
      <c r="B88" s="305"/>
      <c r="C88" s="305"/>
      <c r="D88" s="298"/>
      <c r="E88" s="298"/>
      <c r="F88" s="298"/>
      <c r="G88" s="298"/>
      <c r="H88" s="298"/>
      <c r="I88" s="299"/>
      <c r="J88" s="300"/>
      <c r="K88" s="300"/>
      <c r="L88" s="300"/>
      <c r="M88" s="300"/>
      <c r="N88" s="300"/>
      <c r="O88" s="299"/>
      <c r="P88" s="300"/>
      <c r="Q88" s="300"/>
      <c r="R88" s="300"/>
      <c r="S88" s="300"/>
      <c r="T88" s="301"/>
      <c r="U88" s="302" t="str">
        <f t="shared" si="0"/>
        <v/>
      </c>
      <c r="V88" s="303"/>
      <c r="W88" s="303"/>
      <c r="X88" s="303"/>
      <c r="Y88" s="303"/>
      <c r="Z88" s="304"/>
    </row>
    <row r="89" spans="1:26" ht="20.100000000000001" customHeight="1" x14ac:dyDescent="0.2">
      <c r="A89" s="305" t="str">
        <f>IF(D89="","",MAX($A$71:$C88)+1)</f>
        <v/>
      </c>
      <c r="B89" s="305"/>
      <c r="C89" s="305"/>
      <c r="D89" s="298"/>
      <c r="E89" s="298"/>
      <c r="F89" s="298"/>
      <c r="G89" s="298"/>
      <c r="H89" s="298"/>
      <c r="I89" s="299"/>
      <c r="J89" s="300"/>
      <c r="K89" s="300"/>
      <c r="L89" s="300"/>
      <c r="M89" s="300"/>
      <c r="N89" s="300"/>
      <c r="O89" s="299"/>
      <c r="P89" s="300"/>
      <c r="Q89" s="300"/>
      <c r="R89" s="300"/>
      <c r="S89" s="300"/>
      <c r="T89" s="301"/>
      <c r="U89" s="302" t="str">
        <f t="shared" si="0"/>
        <v/>
      </c>
      <c r="V89" s="303"/>
      <c r="W89" s="303"/>
      <c r="X89" s="303"/>
      <c r="Y89" s="303"/>
      <c r="Z89" s="304"/>
    </row>
    <row r="90" spans="1:26" ht="20.100000000000001" customHeight="1" x14ac:dyDescent="0.2">
      <c r="A90" s="305" t="str">
        <f>IF(D90="","",MAX($A$71:$C89)+1)</f>
        <v/>
      </c>
      <c r="B90" s="305"/>
      <c r="C90" s="305"/>
      <c r="D90" s="298"/>
      <c r="E90" s="298"/>
      <c r="F90" s="298"/>
      <c r="G90" s="298"/>
      <c r="H90" s="298"/>
      <c r="I90" s="299"/>
      <c r="J90" s="300"/>
      <c r="K90" s="300"/>
      <c r="L90" s="300"/>
      <c r="M90" s="300"/>
      <c r="N90" s="300"/>
      <c r="O90" s="299"/>
      <c r="P90" s="300"/>
      <c r="Q90" s="300"/>
      <c r="R90" s="300"/>
      <c r="S90" s="300"/>
      <c r="T90" s="301"/>
      <c r="U90" s="302" t="str">
        <f t="shared" si="0"/>
        <v/>
      </c>
      <c r="V90" s="303"/>
      <c r="W90" s="303"/>
      <c r="X90" s="303"/>
      <c r="Y90" s="303"/>
      <c r="Z90" s="304"/>
    </row>
    <row r="91" spans="1:26" ht="20.100000000000001" customHeight="1" x14ac:dyDescent="0.2">
      <c r="A91" s="305" t="str">
        <f>IF(D91="","",MAX($A$71:$C90)+1)</f>
        <v/>
      </c>
      <c r="B91" s="305"/>
      <c r="C91" s="305"/>
      <c r="D91" s="298"/>
      <c r="E91" s="298"/>
      <c r="F91" s="298"/>
      <c r="G91" s="298"/>
      <c r="H91" s="298"/>
      <c r="I91" s="299"/>
      <c r="J91" s="300"/>
      <c r="K91" s="300"/>
      <c r="L91" s="300"/>
      <c r="M91" s="300"/>
      <c r="N91" s="300"/>
      <c r="O91" s="299"/>
      <c r="P91" s="300"/>
      <c r="Q91" s="300"/>
      <c r="R91" s="300"/>
      <c r="S91" s="300"/>
      <c r="T91" s="301"/>
      <c r="U91" s="302" t="str">
        <f t="shared" si="0"/>
        <v/>
      </c>
      <c r="V91" s="303"/>
      <c r="W91" s="303"/>
      <c r="X91" s="303"/>
      <c r="Y91" s="303"/>
      <c r="Z91" s="304"/>
    </row>
    <row r="92" spans="1:26" ht="20.100000000000001" customHeight="1" x14ac:dyDescent="0.2">
      <c r="A92" s="305" t="str">
        <f>IF(D92="","",MAX($A$71:$C91)+1)</f>
        <v/>
      </c>
      <c r="B92" s="305"/>
      <c r="C92" s="305"/>
      <c r="D92" s="309"/>
      <c r="E92" s="309"/>
      <c r="F92" s="309"/>
      <c r="G92" s="309"/>
      <c r="H92" s="309"/>
      <c r="I92" s="310"/>
      <c r="J92" s="311"/>
      <c r="K92" s="311"/>
      <c r="L92" s="311"/>
      <c r="M92" s="311"/>
      <c r="N92" s="311"/>
      <c r="O92" s="310"/>
      <c r="P92" s="311"/>
      <c r="Q92" s="311"/>
      <c r="R92" s="311"/>
      <c r="S92" s="311"/>
      <c r="T92" s="312"/>
      <c r="U92" s="302" t="str">
        <f t="shared" si="0"/>
        <v/>
      </c>
      <c r="V92" s="303"/>
      <c r="W92" s="303"/>
      <c r="X92" s="303"/>
      <c r="Y92" s="303"/>
      <c r="Z92" s="304"/>
    </row>
    <row r="93" spans="1:26" ht="20.100000000000001" customHeight="1" x14ac:dyDescent="0.2">
      <c r="A93" s="305" t="str">
        <f>IF(D93="","",MAX($A$71:$C92)+1)</f>
        <v/>
      </c>
      <c r="B93" s="305"/>
      <c r="C93" s="305"/>
      <c r="D93" s="309"/>
      <c r="E93" s="309"/>
      <c r="F93" s="309"/>
      <c r="G93" s="309"/>
      <c r="H93" s="309"/>
      <c r="I93" s="310"/>
      <c r="J93" s="311"/>
      <c r="K93" s="311"/>
      <c r="L93" s="311"/>
      <c r="M93" s="311"/>
      <c r="N93" s="311"/>
      <c r="O93" s="310"/>
      <c r="P93" s="311"/>
      <c r="Q93" s="311"/>
      <c r="R93" s="311"/>
      <c r="S93" s="311"/>
      <c r="T93" s="312"/>
      <c r="U93" s="302" t="str">
        <f t="shared" si="0"/>
        <v/>
      </c>
      <c r="V93" s="303"/>
      <c r="W93" s="303"/>
      <c r="X93" s="303"/>
      <c r="Y93" s="303"/>
      <c r="Z93" s="304"/>
    </row>
    <row r="94" spans="1:26" ht="20.100000000000001" customHeight="1" x14ac:dyDescent="0.2">
      <c r="A94" s="305" t="str">
        <f>IF(D94="","",MAX($A$71:$C93)+1)</f>
        <v/>
      </c>
      <c r="B94" s="305"/>
      <c r="C94" s="305"/>
      <c r="D94" s="309"/>
      <c r="E94" s="309"/>
      <c r="F94" s="309"/>
      <c r="G94" s="309"/>
      <c r="H94" s="309"/>
      <c r="I94" s="310"/>
      <c r="J94" s="311"/>
      <c r="K94" s="311"/>
      <c r="L94" s="311"/>
      <c r="M94" s="311"/>
      <c r="N94" s="311"/>
      <c r="O94" s="310"/>
      <c r="P94" s="311"/>
      <c r="Q94" s="311"/>
      <c r="R94" s="311"/>
      <c r="S94" s="311"/>
      <c r="T94" s="312"/>
      <c r="U94" s="302" t="str">
        <f t="shared" si="0"/>
        <v/>
      </c>
      <c r="V94" s="303"/>
      <c r="W94" s="303"/>
      <c r="X94" s="303"/>
      <c r="Y94" s="303"/>
      <c r="Z94" s="304"/>
    </row>
    <row r="95" spans="1:26" ht="20.100000000000001" customHeight="1" x14ac:dyDescent="0.2">
      <c r="A95" s="305" t="str">
        <f>IF(D95="","",MAX($A$71:$C94)+1)</f>
        <v/>
      </c>
      <c r="B95" s="305"/>
      <c r="C95" s="305"/>
      <c r="D95" s="309"/>
      <c r="E95" s="309"/>
      <c r="F95" s="309"/>
      <c r="G95" s="309"/>
      <c r="H95" s="309"/>
      <c r="I95" s="310"/>
      <c r="J95" s="311"/>
      <c r="K95" s="311"/>
      <c r="L95" s="311"/>
      <c r="M95" s="311"/>
      <c r="N95" s="311"/>
      <c r="O95" s="310"/>
      <c r="P95" s="311"/>
      <c r="Q95" s="311"/>
      <c r="R95" s="311"/>
      <c r="S95" s="311"/>
      <c r="T95" s="312"/>
      <c r="U95" s="302" t="str">
        <f t="shared" si="0"/>
        <v/>
      </c>
      <c r="V95" s="303"/>
      <c r="W95" s="303"/>
      <c r="X95" s="303"/>
      <c r="Y95" s="303"/>
      <c r="Z95" s="304"/>
    </row>
    <row r="96" spans="1:26" ht="20.100000000000001" customHeight="1" x14ac:dyDescent="0.2">
      <c r="A96" s="305" t="str">
        <f>IF(D96="","",MAX($A$71:$C95)+1)</f>
        <v/>
      </c>
      <c r="B96" s="305"/>
      <c r="C96" s="305"/>
      <c r="D96" s="309"/>
      <c r="E96" s="309"/>
      <c r="F96" s="309"/>
      <c r="G96" s="309"/>
      <c r="H96" s="309"/>
      <c r="I96" s="310"/>
      <c r="J96" s="311"/>
      <c r="K96" s="311"/>
      <c r="L96" s="311"/>
      <c r="M96" s="311"/>
      <c r="N96" s="311"/>
      <c r="O96" s="310"/>
      <c r="P96" s="311"/>
      <c r="Q96" s="311"/>
      <c r="R96" s="311"/>
      <c r="S96" s="311"/>
      <c r="T96" s="312"/>
      <c r="U96" s="302" t="str">
        <f t="shared" si="0"/>
        <v/>
      </c>
      <c r="V96" s="303"/>
      <c r="W96" s="303"/>
      <c r="X96" s="303"/>
      <c r="Y96" s="303"/>
      <c r="Z96" s="304"/>
    </row>
    <row r="97" spans="1:26" ht="20.100000000000001" customHeight="1" thickBot="1" x14ac:dyDescent="0.25">
      <c r="A97" s="316" t="str">
        <f>IF(D97="","",MAX($A$71:$C96)+1)</f>
        <v/>
      </c>
      <c r="B97" s="316"/>
      <c r="C97" s="316"/>
      <c r="D97" s="317"/>
      <c r="E97" s="317"/>
      <c r="F97" s="317"/>
      <c r="G97" s="317"/>
      <c r="H97" s="317"/>
      <c r="I97" s="318"/>
      <c r="J97" s="318"/>
      <c r="K97" s="318"/>
      <c r="L97" s="318"/>
      <c r="M97" s="318"/>
      <c r="N97" s="318"/>
      <c r="O97" s="318"/>
      <c r="P97" s="318"/>
      <c r="Q97" s="318"/>
      <c r="R97" s="318"/>
      <c r="S97" s="318"/>
      <c r="T97" s="318"/>
      <c r="U97" s="319" t="str">
        <f t="shared" si="0"/>
        <v/>
      </c>
      <c r="V97" s="319"/>
      <c r="W97" s="319"/>
      <c r="X97" s="319"/>
      <c r="Y97" s="319"/>
      <c r="Z97" s="319"/>
    </row>
    <row r="98" spans="1:26" ht="20.100000000000001" customHeight="1" thickBot="1" x14ac:dyDescent="0.25">
      <c r="A98" s="320" t="str">
        <f>IF(D98="","",MAX($A$71:$C97)+1)</f>
        <v/>
      </c>
      <c r="B98" s="321"/>
      <c r="C98" s="321"/>
      <c r="D98" s="322"/>
      <c r="E98" s="322"/>
      <c r="F98" s="322"/>
      <c r="G98" s="322"/>
      <c r="H98" s="322"/>
      <c r="I98" s="323"/>
      <c r="J98" s="323"/>
      <c r="K98" s="323"/>
      <c r="L98" s="323"/>
      <c r="M98" s="323"/>
      <c r="N98" s="323"/>
      <c r="O98" s="323"/>
      <c r="P98" s="323"/>
      <c r="Q98" s="323"/>
      <c r="R98" s="323"/>
      <c r="S98" s="323"/>
      <c r="T98" s="323"/>
      <c r="U98" s="324">
        <f>SUM(U71:Z97)*24</f>
        <v>0</v>
      </c>
      <c r="V98" s="325"/>
      <c r="W98" s="325"/>
      <c r="X98" s="325"/>
      <c r="Y98" s="325"/>
      <c r="Z98" s="326"/>
    </row>
    <row r="99" spans="1:26" ht="15.95" customHeight="1" x14ac:dyDescent="0.2">
      <c r="A99" s="313" t="s">
        <v>46</v>
      </c>
      <c r="B99" s="314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5"/>
    </row>
    <row r="100" spans="1:26" ht="6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s="40" customFormat="1" ht="15" customHeight="1" x14ac:dyDescent="0.2">
      <c r="A101" s="36"/>
      <c r="B101" s="37" t="s">
        <v>42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9"/>
    </row>
    <row r="102" spans="1:26" s="40" customFormat="1" ht="12.75" x14ac:dyDescent="0.2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3"/>
    </row>
    <row r="103" spans="1:26" s="40" customFormat="1" ht="15" customHeight="1" x14ac:dyDescent="0.2">
      <c r="A103" s="41"/>
      <c r="B103" s="42"/>
      <c r="C103" s="42" t="s">
        <v>48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3"/>
    </row>
    <row r="104" spans="1:26" s="40" customFormat="1" ht="15" customHeight="1" x14ac:dyDescent="0.2">
      <c r="A104" s="41"/>
      <c r="B104" s="42"/>
      <c r="C104" s="42" t="s">
        <v>43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3"/>
    </row>
    <row r="105" spans="1:26" s="40" customFormat="1" ht="15" customHeight="1" x14ac:dyDescent="0.2">
      <c r="A105" s="41"/>
      <c r="B105" s="42"/>
      <c r="C105" s="42" t="s">
        <v>44</v>
      </c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3"/>
    </row>
    <row r="106" spans="1:26" s="40" customFormat="1" ht="15" customHeight="1" x14ac:dyDescent="0.2">
      <c r="A106" s="41"/>
      <c r="B106" s="42"/>
      <c r="C106" s="42" t="s">
        <v>45</v>
      </c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3"/>
    </row>
    <row r="107" spans="1:26" s="40" customFormat="1" ht="12.75" x14ac:dyDescent="0.2">
      <c r="A107" s="44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6"/>
    </row>
    <row r="108" spans="1:26" ht="5.25" customHeight="1" x14ac:dyDescent="0.2"/>
    <row r="109" spans="1:26" x14ac:dyDescent="0.2">
      <c r="B109" s="1" t="s">
        <v>60</v>
      </c>
    </row>
  </sheetData>
  <sheetProtection algorithmName="SHA-512" hashValue="W5tnYPTKqi4cZkllt2g7gsnszr9BLyBEw6RnffQ9XWaxNtSm+ndXOAevxKzbnBVaaCbBjnOqIlCdC7B9ECpdNQ==" saltValue="0QBo0voQ/GM0rYeAx9xhng==" spinCount="100000" sheet="1" objects="1" scenarios="1" selectLockedCells="1"/>
  <protectedRanges>
    <protectedRange sqref="D21:M21" name="Range1_2"/>
    <protectedRange sqref="D23:Q23" name="Range1"/>
  </protectedRanges>
  <mergeCells count="190">
    <mergeCell ref="A99:Z99"/>
    <mergeCell ref="A97:C97"/>
    <mergeCell ref="D97:H97"/>
    <mergeCell ref="I97:N97"/>
    <mergeCell ref="O97:T97"/>
    <mergeCell ref="U97:Z97"/>
    <mergeCell ref="A98:C98"/>
    <mergeCell ref="D98:H98"/>
    <mergeCell ref="I98:N98"/>
    <mergeCell ref="O98:T98"/>
    <mergeCell ref="U98:Z98"/>
    <mergeCell ref="A95:C95"/>
    <mergeCell ref="D95:H95"/>
    <mergeCell ref="I95:N95"/>
    <mergeCell ref="O95:T95"/>
    <mergeCell ref="U95:Z95"/>
    <mergeCell ref="A96:C96"/>
    <mergeCell ref="D96:H96"/>
    <mergeCell ref="I96:N96"/>
    <mergeCell ref="O96:T96"/>
    <mergeCell ref="U96:Z96"/>
    <mergeCell ref="A93:C93"/>
    <mergeCell ref="D93:H93"/>
    <mergeCell ref="I93:N93"/>
    <mergeCell ref="O93:T93"/>
    <mergeCell ref="U93:Z93"/>
    <mergeCell ref="A94:C94"/>
    <mergeCell ref="D94:H94"/>
    <mergeCell ref="I94:N94"/>
    <mergeCell ref="O94:T94"/>
    <mergeCell ref="U94:Z94"/>
    <mergeCell ref="A91:C91"/>
    <mergeCell ref="D91:H91"/>
    <mergeCell ref="I91:N91"/>
    <mergeCell ref="O91:T91"/>
    <mergeCell ref="U91:Z91"/>
    <mergeCell ref="A92:C92"/>
    <mergeCell ref="D92:H92"/>
    <mergeCell ref="I92:N92"/>
    <mergeCell ref="O92:T92"/>
    <mergeCell ref="U92:Z92"/>
    <mergeCell ref="A89:C89"/>
    <mergeCell ref="D89:H89"/>
    <mergeCell ref="I89:N89"/>
    <mergeCell ref="O89:T89"/>
    <mergeCell ref="U89:Z89"/>
    <mergeCell ref="A90:C90"/>
    <mergeCell ref="D90:H90"/>
    <mergeCell ref="I90:N90"/>
    <mergeCell ref="O90:T90"/>
    <mergeCell ref="U90:Z90"/>
    <mergeCell ref="A87:C87"/>
    <mergeCell ref="D87:H87"/>
    <mergeCell ref="I87:N87"/>
    <mergeCell ref="O87:T87"/>
    <mergeCell ref="U87:Z87"/>
    <mergeCell ref="A88:C88"/>
    <mergeCell ref="D88:H88"/>
    <mergeCell ref="I88:N88"/>
    <mergeCell ref="O88:T88"/>
    <mergeCell ref="U88:Z88"/>
    <mergeCell ref="A85:C85"/>
    <mergeCell ref="D85:H85"/>
    <mergeCell ref="I85:N85"/>
    <mergeCell ref="O85:T85"/>
    <mergeCell ref="U85:Z85"/>
    <mergeCell ref="A86:C86"/>
    <mergeCell ref="D86:H86"/>
    <mergeCell ref="I86:N86"/>
    <mergeCell ref="O86:T86"/>
    <mergeCell ref="U86:Z86"/>
    <mergeCell ref="A83:C83"/>
    <mergeCell ref="D83:H83"/>
    <mergeCell ref="I83:N83"/>
    <mergeCell ref="O83:T83"/>
    <mergeCell ref="U83:Z83"/>
    <mergeCell ref="A84:C84"/>
    <mergeCell ref="D84:H84"/>
    <mergeCell ref="I84:N84"/>
    <mergeCell ref="O84:T84"/>
    <mergeCell ref="U84:Z84"/>
    <mergeCell ref="A81:C81"/>
    <mergeCell ref="D81:H81"/>
    <mergeCell ref="I81:N81"/>
    <mergeCell ref="O81:T81"/>
    <mergeCell ref="U81:Z81"/>
    <mergeCell ref="A82:C82"/>
    <mergeCell ref="D82:H82"/>
    <mergeCell ref="I82:N82"/>
    <mergeCell ref="O82:T82"/>
    <mergeCell ref="U82:Z82"/>
    <mergeCell ref="A79:C79"/>
    <mergeCell ref="D79:H79"/>
    <mergeCell ref="I79:N79"/>
    <mergeCell ref="O79:T79"/>
    <mergeCell ref="U79:Z79"/>
    <mergeCell ref="A80:C80"/>
    <mergeCell ref="D80:H80"/>
    <mergeCell ref="I80:N80"/>
    <mergeCell ref="O80:T80"/>
    <mergeCell ref="U80:Z80"/>
    <mergeCell ref="A77:C77"/>
    <mergeCell ref="D77:H77"/>
    <mergeCell ref="I77:N77"/>
    <mergeCell ref="O77:T77"/>
    <mergeCell ref="U77:Z77"/>
    <mergeCell ref="A78:C78"/>
    <mergeCell ref="D78:H78"/>
    <mergeCell ref="I78:N78"/>
    <mergeCell ref="O78:T78"/>
    <mergeCell ref="U78:Z78"/>
    <mergeCell ref="A75:C75"/>
    <mergeCell ref="D75:H75"/>
    <mergeCell ref="I75:N75"/>
    <mergeCell ref="O75:T75"/>
    <mergeCell ref="U75:Z75"/>
    <mergeCell ref="A76:C76"/>
    <mergeCell ref="D76:H76"/>
    <mergeCell ref="I76:N76"/>
    <mergeCell ref="O76:T76"/>
    <mergeCell ref="U76:Z76"/>
    <mergeCell ref="A73:C73"/>
    <mergeCell ref="D73:H73"/>
    <mergeCell ref="I73:N73"/>
    <mergeCell ref="O73:T73"/>
    <mergeCell ref="U73:Z73"/>
    <mergeCell ref="A74:C74"/>
    <mergeCell ref="D74:H74"/>
    <mergeCell ref="I74:N74"/>
    <mergeCell ref="O74:T74"/>
    <mergeCell ref="U74:Z74"/>
    <mergeCell ref="A71:C71"/>
    <mergeCell ref="D71:H71"/>
    <mergeCell ref="I71:N71"/>
    <mergeCell ref="O71:T71"/>
    <mergeCell ref="U71:Z71"/>
    <mergeCell ref="A72:C72"/>
    <mergeCell ref="D72:H72"/>
    <mergeCell ref="I72:N72"/>
    <mergeCell ref="O72:T72"/>
    <mergeCell ref="U72:Z72"/>
    <mergeCell ref="A67:Z67"/>
    <mergeCell ref="A69:C70"/>
    <mergeCell ref="D69:H70"/>
    <mergeCell ref="I69:N70"/>
    <mergeCell ref="O69:T70"/>
    <mergeCell ref="U69:Z70"/>
    <mergeCell ref="A51:H51"/>
    <mergeCell ref="J51:Q51"/>
    <mergeCell ref="S51:Z51"/>
    <mergeCell ref="S53:Z53"/>
    <mergeCell ref="A60:H60"/>
    <mergeCell ref="J60:Q60"/>
    <mergeCell ref="S60:Z60"/>
    <mergeCell ref="B68:Y68"/>
    <mergeCell ref="B47:I47"/>
    <mergeCell ref="U47:Y47"/>
    <mergeCell ref="A50:H50"/>
    <mergeCell ref="J50:Q50"/>
    <mergeCell ref="S50:Z50"/>
    <mergeCell ref="K31:L31"/>
    <mergeCell ref="Q31:S31"/>
    <mergeCell ref="V31:Y31"/>
    <mergeCell ref="K37:L37"/>
    <mergeCell ref="Q37:S37"/>
    <mergeCell ref="V37:Y37"/>
    <mergeCell ref="Q33:S33"/>
    <mergeCell ref="Q35:S35"/>
    <mergeCell ref="Q39:S39"/>
    <mergeCell ref="K39:L39"/>
    <mergeCell ref="K35:L35"/>
    <mergeCell ref="K33:L33"/>
    <mergeCell ref="V33:Y33"/>
    <mergeCell ref="V35:Y35"/>
    <mergeCell ref="V39:Y39"/>
    <mergeCell ref="V41:Y41"/>
    <mergeCell ref="E41:S41"/>
    <mergeCell ref="K29:S29"/>
    <mergeCell ref="B45:Y45"/>
    <mergeCell ref="A1:Z1"/>
    <mergeCell ref="A2:Z2"/>
    <mergeCell ref="A25:Z25"/>
    <mergeCell ref="X27:Y27"/>
    <mergeCell ref="K4:M4"/>
    <mergeCell ref="O4:Q4"/>
    <mergeCell ref="U23:Z23"/>
    <mergeCell ref="K5:M5"/>
    <mergeCell ref="O5:Q5"/>
    <mergeCell ref="K27:S27"/>
    <mergeCell ref="V43:Y43"/>
  </mergeCells>
  <conditionalFormatting sqref="A31:Z44">
    <cfRule type="expression" dxfId="4" priority="1">
      <formula>$U$98=0</formula>
    </cfRule>
  </conditionalFormatting>
  <dataValidations count="2">
    <dataValidation type="list" allowBlank="1" showInputMessage="1" showErrorMessage="1" sqref="K4:M4">
      <formula1>BULAN</formula1>
    </dataValidation>
    <dataValidation type="list" allowBlank="1" showInputMessage="1" showErrorMessage="1" sqref="O4:Q4">
      <formula1>TAHUN</formula1>
    </dataValidation>
  </dataValidations>
  <printOptions horizontalCentered="1"/>
  <pageMargins left="0.7" right="0.7" top="0.27" bottom="0.21" header="0.24" footer="0.19"/>
  <pageSetup paperSize="9" scale="95" fitToHeight="0" orientation="portrait" r:id="rId1"/>
  <rowBreaks count="1" manualBreakCount="1">
    <brk id="65" max="2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59999389629810485"/>
    <pageSetUpPr autoPageBreaks="0"/>
  </sheetPr>
  <dimension ref="A1:Y251"/>
  <sheetViews>
    <sheetView view="pageBreakPreview" zoomScale="140" zoomScaleNormal="100" zoomScaleSheetLayoutView="140" zoomScalePageLayoutView="130" workbookViewId="0">
      <selection activeCell="B15" sqref="B15"/>
    </sheetView>
  </sheetViews>
  <sheetFormatPr defaultColWidth="8.85546875" defaultRowHeight="12.75" x14ac:dyDescent="0.2"/>
  <cols>
    <col min="1" max="1" width="1.7109375" style="62" customWidth="1"/>
    <col min="2" max="2" width="3.7109375" style="62" customWidth="1"/>
    <col min="3" max="8" width="4.7109375" style="62" customWidth="1"/>
    <col min="9" max="9" width="5.42578125" style="62" customWidth="1"/>
    <col min="10" max="10" width="4.85546875" style="62" customWidth="1"/>
    <col min="11" max="25" width="4.7109375" style="62" customWidth="1"/>
    <col min="26" max="256" width="8.85546875" style="62"/>
    <col min="257" max="257" width="1.7109375" style="62" customWidth="1"/>
    <col min="258" max="258" width="3.7109375" style="62" customWidth="1"/>
    <col min="259" max="264" width="4.7109375" style="62" customWidth="1"/>
    <col min="265" max="265" width="5.42578125" style="62" customWidth="1"/>
    <col min="266" max="266" width="4.85546875" style="62" customWidth="1"/>
    <col min="267" max="281" width="4.7109375" style="62" customWidth="1"/>
    <col min="282" max="512" width="8.85546875" style="62"/>
    <col min="513" max="513" width="1.7109375" style="62" customWidth="1"/>
    <col min="514" max="514" width="3.7109375" style="62" customWidth="1"/>
    <col min="515" max="520" width="4.7109375" style="62" customWidth="1"/>
    <col min="521" max="521" width="5.42578125" style="62" customWidth="1"/>
    <col min="522" max="522" width="4.85546875" style="62" customWidth="1"/>
    <col min="523" max="537" width="4.7109375" style="62" customWidth="1"/>
    <col min="538" max="768" width="8.85546875" style="62"/>
    <col min="769" max="769" width="1.7109375" style="62" customWidth="1"/>
    <col min="770" max="770" width="3.7109375" style="62" customWidth="1"/>
    <col min="771" max="776" width="4.7109375" style="62" customWidth="1"/>
    <col min="777" max="777" width="5.42578125" style="62" customWidth="1"/>
    <col min="778" max="778" width="4.85546875" style="62" customWidth="1"/>
    <col min="779" max="793" width="4.7109375" style="62" customWidth="1"/>
    <col min="794" max="1024" width="8.85546875" style="62"/>
    <col min="1025" max="1025" width="1.7109375" style="62" customWidth="1"/>
    <col min="1026" max="1026" width="3.7109375" style="62" customWidth="1"/>
    <col min="1027" max="1032" width="4.7109375" style="62" customWidth="1"/>
    <col min="1033" max="1033" width="5.42578125" style="62" customWidth="1"/>
    <col min="1034" max="1034" width="4.85546875" style="62" customWidth="1"/>
    <col min="1035" max="1049" width="4.7109375" style="62" customWidth="1"/>
    <col min="1050" max="1280" width="8.85546875" style="62"/>
    <col min="1281" max="1281" width="1.7109375" style="62" customWidth="1"/>
    <col min="1282" max="1282" width="3.7109375" style="62" customWidth="1"/>
    <col min="1283" max="1288" width="4.7109375" style="62" customWidth="1"/>
    <col min="1289" max="1289" width="5.42578125" style="62" customWidth="1"/>
    <col min="1290" max="1290" width="4.85546875" style="62" customWidth="1"/>
    <col min="1291" max="1305" width="4.7109375" style="62" customWidth="1"/>
    <col min="1306" max="1536" width="8.85546875" style="62"/>
    <col min="1537" max="1537" width="1.7109375" style="62" customWidth="1"/>
    <col min="1538" max="1538" width="3.7109375" style="62" customWidth="1"/>
    <col min="1539" max="1544" width="4.7109375" style="62" customWidth="1"/>
    <col min="1545" max="1545" width="5.42578125" style="62" customWidth="1"/>
    <col min="1546" max="1546" width="4.85546875" style="62" customWidth="1"/>
    <col min="1547" max="1561" width="4.7109375" style="62" customWidth="1"/>
    <col min="1562" max="1792" width="8.85546875" style="62"/>
    <col min="1793" max="1793" width="1.7109375" style="62" customWidth="1"/>
    <col min="1794" max="1794" width="3.7109375" style="62" customWidth="1"/>
    <col min="1795" max="1800" width="4.7109375" style="62" customWidth="1"/>
    <col min="1801" max="1801" width="5.42578125" style="62" customWidth="1"/>
    <col min="1802" max="1802" width="4.85546875" style="62" customWidth="1"/>
    <col min="1803" max="1817" width="4.7109375" style="62" customWidth="1"/>
    <col min="1818" max="2048" width="8.85546875" style="62"/>
    <col min="2049" max="2049" width="1.7109375" style="62" customWidth="1"/>
    <col min="2050" max="2050" width="3.7109375" style="62" customWidth="1"/>
    <col min="2051" max="2056" width="4.7109375" style="62" customWidth="1"/>
    <col min="2057" max="2057" width="5.42578125" style="62" customWidth="1"/>
    <col min="2058" max="2058" width="4.85546875" style="62" customWidth="1"/>
    <col min="2059" max="2073" width="4.7109375" style="62" customWidth="1"/>
    <col min="2074" max="2304" width="8.85546875" style="62"/>
    <col min="2305" max="2305" width="1.7109375" style="62" customWidth="1"/>
    <col min="2306" max="2306" width="3.7109375" style="62" customWidth="1"/>
    <col min="2307" max="2312" width="4.7109375" style="62" customWidth="1"/>
    <col min="2313" max="2313" width="5.42578125" style="62" customWidth="1"/>
    <col min="2314" max="2314" width="4.85546875" style="62" customWidth="1"/>
    <col min="2315" max="2329" width="4.7109375" style="62" customWidth="1"/>
    <col min="2330" max="2560" width="8.85546875" style="62"/>
    <col min="2561" max="2561" width="1.7109375" style="62" customWidth="1"/>
    <col min="2562" max="2562" width="3.7109375" style="62" customWidth="1"/>
    <col min="2563" max="2568" width="4.7109375" style="62" customWidth="1"/>
    <col min="2569" max="2569" width="5.42578125" style="62" customWidth="1"/>
    <col min="2570" max="2570" width="4.85546875" style="62" customWidth="1"/>
    <col min="2571" max="2585" width="4.7109375" style="62" customWidth="1"/>
    <col min="2586" max="2816" width="8.85546875" style="62"/>
    <col min="2817" max="2817" width="1.7109375" style="62" customWidth="1"/>
    <col min="2818" max="2818" width="3.7109375" style="62" customWidth="1"/>
    <col min="2819" max="2824" width="4.7109375" style="62" customWidth="1"/>
    <col min="2825" max="2825" width="5.42578125" style="62" customWidth="1"/>
    <col min="2826" max="2826" width="4.85546875" style="62" customWidth="1"/>
    <col min="2827" max="2841" width="4.7109375" style="62" customWidth="1"/>
    <col min="2842" max="3072" width="8.85546875" style="62"/>
    <col min="3073" max="3073" width="1.7109375" style="62" customWidth="1"/>
    <col min="3074" max="3074" width="3.7109375" style="62" customWidth="1"/>
    <col min="3075" max="3080" width="4.7109375" style="62" customWidth="1"/>
    <col min="3081" max="3081" width="5.42578125" style="62" customWidth="1"/>
    <col min="3082" max="3082" width="4.85546875" style="62" customWidth="1"/>
    <col min="3083" max="3097" width="4.7109375" style="62" customWidth="1"/>
    <col min="3098" max="3328" width="8.85546875" style="62"/>
    <col min="3329" max="3329" width="1.7109375" style="62" customWidth="1"/>
    <col min="3330" max="3330" width="3.7109375" style="62" customWidth="1"/>
    <col min="3331" max="3336" width="4.7109375" style="62" customWidth="1"/>
    <col min="3337" max="3337" width="5.42578125" style="62" customWidth="1"/>
    <col min="3338" max="3338" width="4.85546875" style="62" customWidth="1"/>
    <col min="3339" max="3353" width="4.7109375" style="62" customWidth="1"/>
    <col min="3354" max="3584" width="8.85546875" style="62"/>
    <col min="3585" max="3585" width="1.7109375" style="62" customWidth="1"/>
    <col min="3586" max="3586" width="3.7109375" style="62" customWidth="1"/>
    <col min="3587" max="3592" width="4.7109375" style="62" customWidth="1"/>
    <col min="3593" max="3593" width="5.42578125" style="62" customWidth="1"/>
    <col min="3594" max="3594" width="4.85546875" style="62" customWidth="1"/>
    <col min="3595" max="3609" width="4.7109375" style="62" customWidth="1"/>
    <col min="3610" max="3840" width="8.85546875" style="62"/>
    <col min="3841" max="3841" width="1.7109375" style="62" customWidth="1"/>
    <col min="3842" max="3842" width="3.7109375" style="62" customWidth="1"/>
    <col min="3843" max="3848" width="4.7109375" style="62" customWidth="1"/>
    <col min="3849" max="3849" width="5.42578125" style="62" customWidth="1"/>
    <col min="3850" max="3850" width="4.85546875" style="62" customWidth="1"/>
    <col min="3851" max="3865" width="4.7109375" style="62" customWidth="1"/>
    <col min="3866" max="4096" width="8.85546875" style="62"/>
    <col min="4097" max="4097" width="1.7109375" style="62" customWidth="1"/>
    <col min="4098" max="4098" width="3.7109375" style="62" customWidth="1"/>
    <col min="4099" max="4104" width="4.7109375" style="62" customWidth="1"/>
    <col min="4105" max="4105" width="5.42578125" style="62" customWidth="1"/>
    <col min="4106" max="4106" width="4.85546875" style="62" customWidth="1"/>
    <col min="4107" max="4121" width="4.7109375" style="62" customWidth="1"/>
    <col min="4122" max="4352" width="8.85546875" style="62"/>
    <col min="4353" max="4353" width="1.7109375" style="62" customWidth="1"/>
    <col min="4354" max="4354" width="3.7109375" style="62" customWidth="1"/>
    <col min="4355" max="4360" width="4.7109375" style="62" customWidth="1"/>
    <col min="4361" max="4361" width="5.42578125" style="62" customWidth="1"/>
    <col min="4362" max="4362" width="4.85546875" style="62" customWidth="1"/>
    <col min="4363" max="4377" width="4.7109375" style="62" customWidth="1"/>
    <col min="4378" max="4608" width="8.85546875" style="62"/>
    <col min="4609" max="4609" width="1.7109375" style="62" customWidth="1"/>
    <col min="4610" max="4610" width="3.7109375" style="62" customWidth="1"/>
    <col min="4611" max="4616" width="4.7109375" style="62" customWidth="1"/>
    <col min="4617" max="4617" width="5.42578125" style="62" customWidth="1"/>
    <col min="4618" max="4618" width="4.85546875" style="62" customWidth="1"/>
    <col min="4619" max="4633" width="4.7109375" style="62" customWidth="1"/>
    <col min="4634" max="4864" width="8.85546875" style="62"/>
    <col min="4865" max="4865" width="1.7109375" style="62" customWidth="1"/>
    <col min="4866" max="4866" width="3.7109375" style="62" customWidth="1"/>
    <col min="4867" max="4872" width="4.7109375" style="62" customWidth="1"/>
    <col min="4873" max="4873" width="5.42578125" style="62" customWidth="1"/>
    <col min="4874" max="4874" width="4.85546875" style="62" customWidth="1"/>
    <col min="4875" max="4889" width="4.7109375" style="62" customWidth="1"/>
    <col min="4890" max="5120" width="8.85546875" style="62"/>
    <col min="5121" max="5121" width="1.7109375" style="62" customWidth="1"/>
    <col min="5122" max="5122" width="3.7109375" style="62" customWidth="1"/>
    <col min="5123" max="5128" width="4.7109375" style="62" customWidth="1"/>
    <col min="5129" max="5129" width="5.42578125" style="62" customWidth="1"/>
    <col min="5130" max="5130" width="4.85546875" style="62" customWidth="1"/>
    <col min="5131" max="5145" width="4.7109375" style="62" customWidth="1"/>
    <col min="5146" max="5376" width="8.85546875" style="62"/>
    <col min="5377" max="5377" width="1.7109375" style="62" customWidth="1"/>
    <col min="5378" max="5378" width="3.7109375" style="62" customWidth="1"/>
    <col min="5379" max="5384" width="4.7109375" style="62" customWidth="1"/>
    <col min="5385" max="5385" width="5.42578125" style="62" customWidth="1"/>
    <col min="5386" max="5386" width="4.85546875" style="62" customWidth="1"/>
    <col min="5387" max="5401" width="4.7109375" style="62" customWidth="1"/>
    <col min="5402" max="5632" width="8.85546875" style="62"/>
    <col min="5633" max="5633" width="1.7109375" style="62" customWidth="1"/>
    <col min="5634" max="5634" width="3.7109375" style="62" customWidth="1"/>
    <col min="5635" max="5640" width="4.7109375" style="62" customWidth="1"/>
    <col min="5641" max="5641" width="5.42578125" style="62" customWidth="1"/>
    <col min="5642" max="5642" width="4.85546875" style="62" customWidth="1"/>
    <col min="5643" max="5657" width="4.7109375" style="62" customWidth="1"/>
    <col min="5658" max="5888" width="8.85546875" style="62"/>
    <col min="5889" max="5889" width="1.7109375" style="62" customWidth="1"/>
    <col min="5890" max="5890" width="3.7109375" style="62" customWidth="1"/>
    <col min="5891" max="5896" width="4.7109375" style="62" customWidth="1"/>
    <col min="5897" max="5897" width="5.42578125" style="62" customWidth="1"/>
    <col min="5898" max="5898" width="4.85546875" style="62" customWidth="1"/>
    <col min="5899" max="5913" width="4.7109375" style="62" customWidth="1"/>
    <col min="5914" max="6144" width="8.85546875" style="62"/>
    <col min="6145" max="6145" width="1.7109375" style="62" customWidth="1"/>
    <col min="6146" max="6146" width="3.7109375" style="62" customWidth="1"/>
    <col min="6147" max="6152" width="4.7109375" style="62" customWidth="1"/>
    <col min="6153" max="6153" width="5.42578125" style="62" customWidth="1"/>
    <col min="6154" max="6154" width="4.85546875" style="62" customWidth="1"/>
    <col min="6155" max="6169" width="4.7109375" style="62" customWidth="1"/>
    <col min="6170" max="6400" width="8.85546875" style="62"/>
    <col min="6401" max="6401" width="1.7109375" style="62" customWidth="1"/>
    <col min="6402" max="6402" width="3.7109375" style="62" customWidth="1"/>
    <col min="6403" max="6408" width="4.7109375" style="62" customWidth="1"/>
    <col min="6409" max="6409" width="5.42578125" style="62" customWidth="1"/>
    <col min="6410" max="6410" width="4.85546875" style="62" customWidth="1"/>
    <col min="6411" max="6425" width="4.7109375" style="62" customWidth="1"/>
    <col min="6426" max="6656" width="8.85546875" style="62"/>
    <col min="6657" max="6657" width="1.7109375" style="62" customWidth="1"/>
    <col min="6658" max="6658" width="3.7109375" style="62" customWidth="1"/>
    <col min="6659" max="6664" width="4.7109375" style="62" customWidth="1"/>
    <col min="6665" max="6665" width="5.42578125" style="62" customWidth="1"/>
    <col min="6666" max="6666" width="4.85546875" style="62" customWidth="1"/>
    <col min="6667" max="6681" width="4.7109375" style="62" customWidth="1"/>
    <col min="6682" max="6912" width="8.85546875" style="62"/>
    <col min="6913" max="6913" width="1.7109375" style="62" customWidth="1"/>
    <col min="6914" max="6914" width="3.7109375" style="62" customWidth="1"/>
    <col min="6915" max="6920" width="4.7109375" style="62" customWidth="1"/>
    <col min="6921" max="6921" width="5.42578125" style="62" customWidth="1"/>
    <col min="6922" max="6922" width="4.85546875" style="62" customWidth="1"/>
    <col min="6923" max="6937" width="4.7109375" style="62" customWidth="1"/>
    <col min="6938" max="7168" width="8.85546875" style="62"/>
    <col min="7169" max="7169" width="1.7109375" style="62" customWidth="1"/>
    <col min="7170" max="7170" width="3.7109375" style="62" customWidth="1"/>
    <col min="7171" max="7176" width="4.7109375" style="62" customWidth="1"/>
    <col min="7177" max="7177" width="5.42578125" style="62" customWidth="1"/>
    <col min="7178" max="7178" width="4.85546875" style="62" customWidth="1"/>
    <col min="7179" max="7193" width="4.7109375" style="62" customWidth="1"/>
    <col min="7194" max="7424" width="8.85546875" style="62"/>
    <col min="7425" max="7425" width="1.7109375" style="62" customWidth="1"/>
    <col min="7426" max="7426" width="3.7109375" style="62" customWidth="1"/>
    <col min="7427" max="7432" width="4.7109375" style="62" customWidth="1"/>
    <col min="7433" max="7433" width="5.42578125" style="62" customWidth="1"/>
    <col min="7434" max="7434" width="4.85546875" style="62" customWidth="1"/>
    <col min="7435" max="7449" width="4.7109375" style="62" customWidth="1"/>
    <col min="7450" max="7680" width="8.85546875" style="62"/>
    <col min="7681" max="7681" width="1.7109375" style="62" customWidth="1"/>
    <col min="7682" max="7682" width="3.7109375" style="62" customWidth="1"/>
    <col min="7683" max="7688" width="4.7109375" style="62" customWidth="1"/>
    <col min="7689" max="7689" width="5.42578125" style="62" customWidth="1"/>
    <col min="7690" max="7690" width="4.85546875" style="62" customWidth="1"/>
    <col min="7691" max="7705" width="4.7109375" style="62" customWidth="1"/>
    <col min="7706" max="7936" width="8.85546875" style="62"/>
    <col min="7937" max="7937" width="1.7109375" style="62" customWidth="1"/>
    <col min="7938" max="7938" width="3.7109375" style="62" customWidth="1"/>
    <col min="7939" max="7944" width="4.7109375" style="62" customWidth="1"/>
    <col min="7945" max="7945" width="5.42578125" style="62" customWidth="1"/>
    <col min="7946" max="7946" width="4.85546875" style="62" customWidth="1"/>
    <col min="7947" max="7961" width="4.7109375" style="62" customWidth="1"/>
    <col min="7962" max="8192" width="8.85546875" style="62"/>
    <col min="8193" max="8193" width="1.7109375" style="62" customWidth="1"/>
    <col min="8194" max="8194" width="3.7109375" style="62" customWidth="1"/>
    <col min="8195" max="8200" width="4.7109375" style="62" customWidth="1"/>
    <col min="8201" max="8201" width="5.42578125" style="62" customWidth="1"/>
    <col min="8202" max="8202" width="4.85546875" style="62" customWidth="1"/>
    <col min="8203" max="8217" width="4.7109375" style="62" customWidth="1"/>
    <col min="8218" max="8448" width="8.85546875" style="62"/>
    <col min="8449" max="8449" width="1.7109375" style="62" customWidth="1"/>
    <col min="8450" max="8450" width="3.7109375" style="62" customWidth="1"/>
    <col min="8451" max="8456" width="4.7109375" style="62" customWidth="1"/>
    <col min="8457" max="8457" width="5.42578125" style="62" customWidth="1"/>
    <col min="8458" max="8458" width="4.85546875" style="62" customWidth="1"/>
    <col min="8459" max="8473" width="4.7109375" style="62" customWidth="1"/>
    <col min="8474" max="8704" width="8.85546875" style="62"/>
    <col min="8705" max="8705" width="1.7109375" style="62" customWidth="1"/>
    <col min="8706" max="8706" width="3.7109375" style="62" customWidth="1"/>
    <col min="8707" max="8712" width="4.7109375" style="62" customWidth="1"/>
    <col min="8713" max="8713" width="5.42578125" style="62" customWidth="1"/>
    <col min="8714" max="8714" width="4.85546875" style="62" customWidth="1"/>
    <col min="8715" max="8729" width="4.7109375" style="62" customWidth="1"/>
    <col min="8730" max="8960" width="8.85546875" style="62"/>
    <col min="8961" max="8961" width="1.7109375" style="62" customWidth="1"/>
    <col min="8962" max="8962" width="3.7109375" style="62" customWidth="1"/>
    <col min="8963" max="8968" width="4.7109375" style="62" customWidth="1"/>
    <col min="8969" max="8969" width="5.42578125" style="62" customWidth="1"/>
    <col min="8970" max="8970" width="4.85546875" style="62" customWidth="1"/>
    <col min="8971" max="8985" width="4.7109375" style="62" customWidth="1"/>
    <col min="8986" max="9216" width="8.85546875" style="62"/>
    <col min="9217" max="9217" width="1.7109375" style="62" customWidth="1"/>
    <col min="9218" max="9218" width="3.7109375" style="62" customWidth="1"/>
    <col min="9219" max="9224" width="4.7109375" style="62" customWidth="1"/>
    <col min="9225" max="9225" width="5.42578125" style="62" customWidth="1"/>
    <col min="9226" max="9226" width="4.85546875" style="62" customWidth="1"/>
    <col min="9227" max="9241" width="4.7109375" style="62" customWidth="1"/>
    <col min="9242" max="9472" width="8.85546875" style="62"/>
    <col min="9473" max="9473" width="1.7109375" style="62" customWidth="1"/>
    <col min="9474" max="9474" width="3.7109375" style="62" customWidth="1"/>
    <col min="9475" max="9480" width="4.7109375" style="62" customWidth="1"/>
    <col min="9481" max="9481" width="5.42578125" style="62" customWidth="1"/>
    <col min="9482" max="9482" width="4.85546875" style="62" customWidth="1"/>
    <col min="9483" max="9497" width="4.7109375" style="62" customWidth="1"/>
    <col min="9498" max="9728" width="8.85546875" style="62"/>
    <col min="9729" max="9729" width="1.7109375" style="62" customWidth="1"/>
    <col min="9730" max="9730" width="3.7109375" style="62" customWidth="1"/>
    <col min="9731" max="9736" width="4.7109375" style="62" customWidth="1"/>
    <col min="9737" max="9737" width="5.42578125" style="62" customWidth="1"/>
    <col min="9738" max="9738" width="4.85546875" style="62" customWidth="1"/>
    <col min="9739" max="9753" width="4.7109375" style="62" customWidth="1"/>
    <col min="9754" max="9984" width="8.85546875" style="62"/>
    <col min="9985" max="9985" width="1.7109375" style="62" customWidth="1"/>
    <col min="9986" max="9986" width="3.7109375" style="62" customWidth="1"/>
    <col min="9987" max="9992" width="4.7109375" style="62" customWidth="1"/>
    <col min="9993" max="9993" width="5.42578125" style="62" customWidth="1"/>
    <col min="9994" max="9994" width="4.85546875" style="62" customWidth="1"/>
    <col min="9995" max="10009" width="4.7109375" style="62" customWidth="1"/>
    <col min="10010" max="10240" width="8.85546875" style="62"/>
    <col min="10241" max="10241" width="1.7109375" style="62" customWidth="1"/>
    <col min="10242" max="10242" width="3.7109375" style="62" customWidth="1"/>
    <col min="10243" max="10248" width="4.7109375" style="62" customWidth="1"/>
    <col min="10249" max="10249" width="5.42578125" style="62" customWidth="1"/>
    <col min="10250" max="10250" width="4.85546875" style="62" customWidth="1"/>
    <col min="10251" max="10265" width="4.7109375" style="62" customWidth="1"/>
    <col min="10266" max="10496" width="8.85546875" style="62"/>
    <col min="10497" max="10497" width="1.7109375" style="62" customWidth="1"/>
    <col min="10498" max="10498" width="3.7109375" style="62" customWidth="1"/>
    <col min="10499" max="10504" width="4.7109375" style="62" customWidth="1"/>
    <col min="10505" max="10505" width="5.42578125" style="62" customWidth="1"/>
    <col min="10506" max="10506" width="4.85546875" style="62" customWidth="1"/>
    <col min="10507" max="10521" width="4.7109375" style="62" customWidth="1"/>
    <col min="10522" max="10752" width="8.85546875" style="62"/>
    <col min="10753" max="10753" width="1.7109375" style="62" customWidth="1"/>
    <col min="10754" max="10754" width="3.7109375" style="62" customWidth="1"/>
    <col min="10755" max="10760" width="4.7109375" style="62" customWidth="1"/>
    <col min="10761" max="10761" width="5.42578125" style="62" customWidth="1"/>
    <col min="10762" max="10762" width="4.85546875" style="62" customWidth="1"/>
    <col min="10763" max="10777" width="4.7109375" style="62" customWidth="1"/>
    <col min="10778" max="11008" width="8.85546875" style="62"/>
    <col min="11009" max="11009" width="1.7109375" style="62" customWidth="1"/>
    <col min="11010" max="11010" width="3.7109375" style="62" customWidth="1"/>
    <col min="11011" max="11016" width="4.7109375" style="62" customWidth="1"/>
    <col min="11017" max="11017" width="5.42578125" style="62" customWidth="1"/>
    <col min="11018" max="11018" width="4.85546875" style="62" customWidth="1"/>
    <col min="11019" max="11033" width="4.7109375" style="62" customWidth="1"/>
    <col min="11034" max="11264" width="8.85546875" style="62"/>
    <col min="11265" max="11265" width="1.7109375" style="62" customWidth="1"/>
    <col min="11266" max="11266" width="3.7109375" style="62" customWidth="1"/>
    <col min="11267" max="11272" width="4.7109375" style="62" customWidth="1"/>
    <col min="11273" max="11273" width="5.42578125" style="62" customWidth="1"/>
    <col min="11274" max="11274" width="4.85546875" style="62" customWidth="1"/>
    <col min="11275" max="11289" width="4.7109375" style="62" customWidth="1"/>
    <col min="11290" max="11520" width="8.85546875" style="62"/>
    <col min="11521" max="11521" width="1.7109375" style="62" customWidth="1"/>
    <col min="11522" max="11522" width="3.7109375" style="62" customWidth="1"/>
    <col min="11523" max="11528" width="4.7109375" style="62" customWidth="1"/>
    <col min="11529" max="11529" width="5.42578125" style="62" customWidth="1"/>
    <col min="11530" max="11530" width="4.85546875" style="62" customWidth="1"/>
    <col min="11531" max="11545" width="4.7109375" style="62" customWidth="1"/>
    <col min="11546" max="11776" width="8.85546875" style="62"/>
    <col min="11777" max="11777" width="1.7109375" style="62" customWidth="1"/>
    <col min="11778" max="11778" width="3.7109375" style="62" customWidth="1"/>
    <col min="11779" max="11784" width="4.7109375" style="62" customWidth="1"/>
    <col min="11785" max="11785" width="5.42578125" style="62" customWidth="1"/>
    <col min="11786" max="11786" width="4.85546875" style="62" customWidth="1"/>
    <col min="11787" max="11801" width="4.7109375" style="62" customWidth="1"/>
    <col min="11802" max="12032" width="8.85546875" style="62"/>
    <col min="12033" max="12033" width="1.7109375" style="62" customWidth="1"/>
    <col min="12034" max="12034" width="3.7109375" style="62" customWidth="1"/>
    <col min="12035" max="12040" width="4.7109375" style="62" customWidth="1"/>
    <col min="12041" max="12041" width="5.42578125" style="62" customWidth="1"/>
    <col min="12042" max="12042" width="4.85546875" style="62" customWidth="1"/>
    <col min="12043" max="12057" width="4.7109375" style="62" customWidth="1"/>
    <col min="12058" max="12288" width="8.85546875" style="62"/>
    <col min="12289" max="12289" width="1.7109375" style="62" customWidth="1"/>
    <col min="12290" max="12290" width="3.7109375" style="62" customWidth="1"/>
    <col min="12291" max="12296" width="4.7109375" style="62" customWidth="1"/>
    <col min="12297" max="12297" width="5.42578125" style="62" customWidth="1"/>
    <col min="12298" max="12298" width="4.85546875" style="62" customWidth="1"/>
    <col min="12299" max="12313" width="4.7109375" style="62" customWidth="1"/>
    <col min="12314" max="12544" width="8.85546875" style="62"/>
    <col min="12545" max="12545" width="1.7109375" style="62" customWidth="1"/>
    <col min="12546" max="12546" width="3.7109375" style="62" customWidth="1"/>
    <col min="12547" max="12552" width="4.7109375" style="62" customWidth="1"/>
    <col min="12553" max="12553" width="5.42578125" style="62" customWidth="1"/>
    <col min="12554" max="12554" width="4.85546875" style="62" customWidth="1"/>
    <col min="12555" max="12569" width="4.7109375" style="62" customWidth="1"/>
    <col min="12570" max="12800" width="8.85546875" style="62"/>
    <col min="12801" max="12801" width="1.7109375" style="62" customWidth="1"/>
    <col min="12802" max="12802" width="3.7109375" style="62" customWidth="1"/>
    <col min="12803" max="12808" width="4.7109375" style="62" customWidth="1"/>
    <col min="12809" max="12809" width="5.42578125" style="62" customWidth="1"/>
    <col min="12810" max="12810" width="4.85546875" style="62" customWidth="1"/>
    <col min="12811" max="12825" width="4.7109375" style="62" customWidth="1"/>
    <col min="12826" max="13056" width="8.85546875" style="62"/>
    <col min="13057" max="13057" width="1.7109375" style="62" customWidth="1"/>
    <col min="13058" max="13058" width="3.7109375" style="62" customWidth="1"/>
    <col min="13059" max="13064" width="4.7109375" style="62" customWidth="1"/>
    <col min="13065" max="13065" width="5.42578125" style="62" customWidth="1"/>
    <col min="13066" max="13066" width="4.85546875" style="62" customWidth="1"/>
    <col min="13067" max="13081" width="4.7109375" style="62" customWidth="1"/>
    <col min="13082" max="13312" width="8.85546875" style="62"/>
    <col min="13313" max="13313" width="1.7109375" style="62" customWidth="1"/>
    <col min="13314" max="13314" width="3.7109375" style="62" customWidth="1"/>
    <col min="13315" max="13320" width="4.7109375" style="62" customWidth="1"/>
    <col min="13321" max="13321" width="5.42578125" style="62" customWidth="1"/>
    <col min="13322" max="13322" width="4.85546875" style="62" customWidth="1"/>
    <col min="13323" max="13337" width="4.7109375" style="62" customWidth="1"/>
    <col min="13338" max="13568" width="8.85546875" style="62"/>
    <col min="13569" max="13569" width="1.7109375" style="62" customWidth="1"/>
    <col min="13570" max="13570" width="3.7109375" style="62" customWidth="1"/>
    <col min="13571" max="13576" width="4.7109375" style="62" customWidth="1"/>
    <col min="13577" max="13577" width="5.42578125" style="62" customWidth="1"/>
    <col min="13578" max="13578" width="4.85546875" style="62" customWidth="1"/>
    <col min="13579" max="13593" width="4.7109375" style="62" customWidth="1"/>
    <col min="13594" max="13824" width="8.85546875" style="62"/>
    <col min="13825" max="13825" width="1.7109375" style="62" customWidth="1"/>
    <col min="13826" max="13826" width="3.7109375" style="62" customWidth="1"/>
    <col min="13827" max="13832" width="4.7109375" style="62" customWidth="1"/>
    <col min="13833" max="13833" width="5.42578125" style="62" customWidth="1"/>
    <col min="13834" max="13834" width="4.85546875" style="62" customWidth="1"/>
    <col min="13835" max="13849" width="4.7109375" style="62" customWidth="1"/>
    <col min="13850" max="14080" width="8.85546875" style="62"/>
    <col min="14081" max="14081" width="1.7109375" style="62" customWidth="1"/>
    <col min="14082" max="14082" width="3.7109375" style="62" customWidth="1"/>
    <col min="14083" max="14088" width="4.7109375" style="62" customWidth="1"/>
    <col min="14089" max="14089" width="5.42578125" style="62" customWidth="1"/>
    <col min="14090" max="14090" width="4.85546875" style="62" customWidth="1"/>
    <col min="14091" max="14105" width="4.7109375" style="62" customWidth="1"/>
    <col min="14106" max="14336" width="8.85546875" style="62"/>
    <col min="14337" max="14337" width="1.7109375" style="62" customWidth="1"/>
    <col min="14338" max="14338" width="3.7109375" style="62" customWidth="1"/>
    <col min="14339" max="14344" width="4.7109375" style="62" customWidth="1"/>
    <col min="14345" max="14345" width="5.42578125" style="62" customWidth="1"/>
    <col min="14346" max="14346" width="4.85546875" style="62" customWidth="1"/>
    <col min="14347" max="14361" width="4.7109375" style="62" customWidth="1"/>
    <col min="14362" max="14592" width="8.85546875" style="62"/>
    <col min="14593" max="14593" width="1.7109375" style="62" customWidth="1"/>
    <col min="14594" max="14594" width="3.7109375" style="62" customWidth="1"/>
    <col min="14595" max="14600" width="4.7109375" style="62" customWidth="1"/>
    <col min="14601" max="14601" width="5.42578125" style="62" customWidth="1"/>
    <col min="14602" max="14602" width="4.85546875" style="62" customWidth="1"/>
    <col min="14603" max="14617" width="4.7109375" style="62" customWidth="1"/>
    <col min="14618" max="14848" width="8.85546875" style="62"/>
    <col min="14849" max="14849" width="1.7109375" style="62" customWidth="1"/>
    <col min="14850" max="14850" width="3.7109375" style="62" customWidth="1"/>
    <col min="14851" max="14856" width="4.7109375" style="62" customWidth="1"/>
    <col min="14857" max="14857" width="5.42578125" style="62" customWidth="1"/>
    <col min="14858" max="14858" width="4.85546875" style="62" customWidth="1"/>
    <col min="14859" max="14873" width="4.7109375" style="62" customWidth="1"/>
    <col min="14874" max="15104" width="8.85546875" style="62"/>
    <col min="15105" max="15105" width="1.7109375" style="62" customWidth="1"/>
    <col min="15106" max="15106" width="3.7109375" style="62" customWidth="1"/>
    <col min="15107" max="15112" width="4.7109375" style="62" customWidth="1"/>
    <col min="15113" max="15113" width="5.42578125" style="62" customWidth="1"/>
    <col min="15114" max="15114" width="4.85546875" style="62" customWidth="1"/>
    <col min="15115" max="15129" width="4.7109375" style="62" customWidth="1"/>
    <col min="15130" max="15360" width="8.85546875" style="62"/>
    <col min="15361" max="15361" width="1.7109375" style="62" customWidth="1"/>
    <col min="15362" max="15362" width="3.7109375" style="62" customWidth="1"/>
    <col min="15363" max="15368" width="4.7109375" style="62" customWidth="1"/>
    <col min="15369" max="15369" width="5.42578125" style="62" customWidth="1"/>
    <col min="15370" max="15370" width="4.85546875" style="62" customWidth="1"/>
    <col min="15371" max="15385" width="4.7109375" style="62" customWidth="1"/>
    <col min="15386" max="15616" width="8.85546875" style="62"/>
    <col min="15617" max="15617" width="1.7109375" style="62" customWidth="1"/>
    <col min="15618" max="15618" width="3.7109375" style="62" customWidth="1"/>
    <col min="15619" max="15624" width="4.7109375" style="62" customWidth="1"/>
    <col min="15625" max="15625" width="5.42578125" style="62" customWidth="1"/>
    <col min="15626" max="15626" width="4.85546875" style="62" customWidth="1"/>
    <col min="15627" max="15641" width="4.7109375" style="62" customWidth="1"/>
    <col min="15642" max="15872" width="8.85546875" style="62"/>
    <col min="15873" max="15873" width="1.7109375" style="62" customWidth="1"/>
    <col min="15874" max="15874" width="3.7109375" style="62" customWidth="1"/>
    <col min="15875" max="15880" width="4.7109375" style="62" customWidth="1"/>
    <col min="15881" max="15881" width="5.42578125" style="62" customWidth="1"/>
    <col min="15882" max="15882" width="4.85546875" style="62" customWidth="1"/>
    <col min="15883" max="15897" width="4.7109375" style="62" customWidth="1"/>
    <col min="15898" max="16128" width="8.85546875" style="62"/>
    <col min="16129" max="16129" width="1.7109375" style="62" customWidth="1"/>
    <col min="16130" max="16130" width="3.7109375" style="62" customWidth="1"/>
    <col min="16131" max="16136" width="4.7109375" style="62" customWidth="1"/>
    <col min="16137" max="16137" width="5.42578125" style="62" customWidth="1"/>
    <col min="16138" max="16138" width="4.85546875" style="62" customWidth="1"/>
    <col min="16139" max="16153" width="4.7109375" style="62" customWidth="1"/>
    <col min="16154" max="16384" width="8.85546875" style="62"/>
  </cols>
  <sheetData>
    <row r="1" spans="1:20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5.75" x14ac:dyDescent="0.25">
      <c r="A3" s="61"/>
      <c r="B3" s="61"/>
      <c r="C3" s="61"/>
      <c r="D3" s="63"/>
      <c r="E3" s="61"/>
      <c r="F3" s="61"/>
      <c r="G3" s="61"/>
      <c r="H3" s="64"/>
      <c r="I3" s="64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ht="15" x14ac:dyDescent="0.2">
      <c r="A4" s="61"/>
      <c r="B4" s="61"/>
      <c r="C4" s="61"/>
      <c r="D4" s="61"/>
      <c r="E4" s="61"/>
      <c r="F4" s="61"/>
      <c r="G4" s="61"/>
      <c r="H4" s="65"/>
      <c r="I4" s="65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20" ht="15" x14ac:dyDescent="0.2">
      <c r="A5" s="61"/>
      <c r="B5" s="61"/>
      <c r="C5" s="61"/>
      <c r="D5" s="61"/>
      <c r="E5" s="61"/>
      <c r="F5" s="61"/>
      <c r="G5" s="61"/>
      <c r="H5" s="65"/>
      <c r="I5" s="65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2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15.75" x14ac:dyDescent="0.25">
      <c r="A7" s="61"/>
      <c r="B7" s="61"/>
      <c r="C7" s="61"/>
      <c r="D7" s="64"/>
      <c r="E7" s="665" t="s">
        <v>86</v>
      </c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61"/>
      <c r="R7" s="61"/>
      <c r="S7" s="61"/>
      <c r="T7" s="61"/>
    </row>
    <row r="8" spans="1:20" ht="15" x14ac:dyDescent="0.25">
      <c r="A8" s="61"/>
      <c r="B8" s="61"/>
      <c r="C8" s="61"/>
      <c r="D8" s="61"/>
      <c r="E8" s="666" t="s">
        <v>87</v>
      </c>
      <c r="F8" s="667"/>
      <c r="G8" s="667"/>
      <c r="H8" s="667"/>
      <c r="I8" s="667"/>
      <c r="J8" s="667"/>
      <c r="K8" s="667"/>
      <c r="L8" s="667"/>
      <c r="M8" s="667"/>
      <c r="N8" s="667"/>
      <c r="O8" s="667"/>
      <c r="P8" s="667"/>
      <c r="Q8" s="61"/>
      <c r="R8" s="61"/>
      <c r="S8" s="61"/>
      <c r="T8" s="61"/>
    </row>
    <row r="9" spans="1:20" s="69" customFormat="1" ht="6.75" x14ac:dyDescent="0.15">
      <c r="A9" s="66"/>
      <c r="B9" s="66"/>
      <c r="C9" s="66"/>
      <c r="D9" s="66"/>
      <c r="E9" s="67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6"/>
      <c r="R9" s="66"/>
      <c r="S9" s="66"/>
      <c r="T9" s="66"/>
    </row>
    <row r="10" spans="1:20" ht="15" x14ac:dyDescent="0.25">
      <c r="A10" s="61"/>
      <c r="B10" s="61"/>
      <c r="C10" s="70" t="s">
        <v>88</v>
      </c>
      <c r="D10" s="70"/>
      <c r="E10" s="70"/>
      <c r="F10" s="70"/>
      <c r="G10" s="668" t="str">
        <f>SYARAHAN!K4</f>
        <v>JANUARI</v>
      </c>
      <c r="H10" s="669"/>
      <c r="I10" s="669"/>
      <c r="J10" s="670"/>
      <c r="K10" s="71" t="s">
        <v>89</v>
      </c>
      <c r="L10" s="70"/>
      <c r="M10" s="70"/>
      <c r="N10" s="668">
        <f>SYARAHAN!O4</f>
        <v>2023</v>
      </c>
      <c r="O10" s="669"/>
      <c r="P10" s="669"/>
      <c r="Q10" s="670"/>
      <c r="R10" s="61"/>
      <c r="S10" s="61"/>
      <c r="T10" s="61"/>
    </row>
    <row r="11" spans="1:20" ht="13.5" thickBot="1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ht="13.5" thickTop="1" x14ac:dyDescent="0.2">
      <c r="A12" s="72"/>
      <c r="B12" s="73" t="s">
        <v>90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4"/>
    </row>
    <row r="13" spans="1:20" x14ac:dyDescent="0.2">
      <c r="A13" s="75"/>
      <c r="B13" s="61" t="s">
        <v>91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76"/>
    </row>
    <row r="14" spans="1:20" ht="10.35" customHeight="1" thickBot="1" x14ac:dyDescent="0.25">
      <c r="A14" s="75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76"/>
    </row>
    <row r="15" spans="1:20" ht="18" customHeight="1" thickBot="1" x14ac:dyDescent="0.25">
      <c r="A15" s="75"/>
      <c r="B15" s="77"/>
      <c r="C15" s="61" t="s">
        <v>92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76"/>
    </row>
    <row r="16" spans="1:20" ht="6" customHeight="1" thickBot="1" x14ac:dyDescent="0.25">
      <c r="A16" s="75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76"/>
    </row>
    <row r="17" spans="1:25" ht="18" customHeight="1" thickBot="1" x14ac:dyDescent="0.25">
      <c r="A17" s="75"/>
      <c r="B17" s="77"/>
      <c r="C17" s="61" t="s">
        <v>93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76"/>
    </row>
    <row r="18" spans="1:25" ht="6" customHeight="1" thickBot="1" x14ac:dyDescent="0.25">
      <c r="A18" s="75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76"/>
    </row>
    <row r="19" spans="1:25" ht="18" customHeight="1" thickBot="1" x14ac:dyDescent="0.25">
      <c r="A19" s="75"/>
      <c r="B19" s="78"/>
      <c r="C19" s="61" t="s">
        <v>94</v>
      </c>
      <c r="D19" s="61"/>
      <c r="E19" s="61"/>
      <c r="F19" s="61"/>
      <c r="G19" s="79"/>
      <c r="H19" s="671"/>
      <c r="I19" s="671"/>
      <c r="J19" s="671"/>
      <c r="K19" s="671"/>
      <c r="L19" s="671"/>
      <c r="M19" s="671"/>
      <c r="N19" s="671"/>
      <c r="O19" s="671"/>
      <c r="P19" s="671"/>
      <c r="Q19" s="671"/>
      <c r="R19" s="671"/>
      <c r="S19" s="671"/>
      <c r="T19" s="76"/>
    </row>
    <row r="20" spans="1:25" ht="13.5" thickBot="1" x14ac:dyDescent="0.25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2"/>
    </row>
    <row r="21" spans="1:25" ht="14.25" thickTop="1" thickBot="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1:25" ht="14.25" thickTop="1" thickBot="1" x14ac:dyDescent="0.25">
      <c r="A22" s="672" t="s">
        <v>66</v>
      </c>
      <c r="B22" s="673"/>
      <c r="C22" s="83" t="s">
        <v>95</v>
      </c>
      <c r="D22" s="84"/>
      <c r="E22" s="84"/>
      <c r="F22" s="84"/>
      <c r="G22" s="85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4"/>
    </row>
    <row r="23" spans="1:25" x14ac:dyDescent="0.2">
      <c r="A23" s="75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76"/>
    </row>
    <row r="24" spans="1:25" x14ac:dyDescent="0.2">
      <c r="A24" s="75"/>
      <c r="B24" s="166" t="s">
        <v>96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83"/>
    </row>
    <row r="25" spans="1:25" x14ac:dyDescent="0.2">
      <c r="A25" s="75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83"/>
    </row>
    <row r="26" spans="1:25" x14ac:dyDescent="0.2">
      <c r="A26" s="75"/>
      <c r="B26" s="166"/>
      <c r="C26" s="222" t="str">
        <f>UTAMA!C16</f>
        <v/>
      </c>
      <c r="D26" s="222" t="str">
        <f>UTAMA!D16</f>
        <v/>
      </c>
      <c r="E26" s="222" t="str">
        <f>UTAMA!E16</f>
        <v/>
      </c>
      <c r="F26" s="222" t="str">
        <f>UTAMA!F16</f>
        <v/>
      </c>
      <c r="G26" s="222" t="str">
        <f>UTAMA!G16</f>
        <v/>
      </c>
      <c r="H26" s="222" t="str">
        <f>UTAMA!H16</f>
        <v/>
      </c>
      <c r="I26" s="222" t="str">
        <f>UTAMA!I16</f>
        <v/>
      </c>
      <c r="J26" s="222" t="str">
        <f>UTAMA!J16</f>
        <v/>
      </c>
      <c r="K26" s="222" t="str">
        <f>UTAMA!K16</f>
        <v/>
      </c>
      <c r="L26" s="222" t="str">
        <f>UTAMA!L16</f>
        <v/>
      </c>
      <c r="M26" s="222" t="str">
        <f>UTAMA!M16</f>
        <v/>
      </c>
      <c r="N26" s="222" t="str">
        <f>UTAMA!N16</f>
        <v/>
      </c>
      <c r="O26" s="222" t="str">
        <f>UTAMA!O16</f>
        <v/>
      </c>
      <c r="P26" s="222" t="str">
        <f>UTAMA!P16</f>
        <v/>
      </c>
      <c r="Q26" s="222" t="str">
        <f>UTAMA!Q16</f>
        <v/>
      </c>
      <c r="R26" s="222" t="str">
        <f>UTAMA!R16</f>
        <v/>
      </c>
      <c r="S26" s="222" t="str">
        <f>UTAMA!S16</f>
        <v/>
      </c>
      <c r="T26" s="183"/>
    </row>
    <row r="27" spans="1:25" x14ac:dyDescent="0.2">
      <c r="A27" s="75"/>
      <c r="B27" s="166"/>
      <c r="C27" s="222" t="str">
        <f>UTAMA!C17</f>
        <v/>
      </c>
      <c r="D27" s="222" t="str">
        <f>UTAMA!D17</f>
        <v/>
      </c>
      <c r="E27" s="222" t="str">
        <f>UTAMA!E17</f>
        <v/>
      </c>
      <c r="F27" s="222" t="str">
        <f>UTAMA!F17</f>
        <v/>
      </c>
      <c r="G27" s="222" t="str">
        <f>UTAMA!G17</f>
        <v/>
      </c>
      <c r="H27" s="222" t="str">
        <f>UTAMA!H17</f>
        <v/>
      </c>
      <c r="I27" s="222" t="str">
        <f>UTAMA!I17</f>
        <v/>
      </c>
      <c r="J27" s="222" t="str">
        <f>UTAMA!J17</f>
        <v/>
      </c>
      <c r="K27" s="222" t="str">
        <f>UTAMA!K17</f>
        <v/>
      </c>
      <c r="L27" s="222" t="str">
        <f>UTAMA!L17</f>
        <v/>
      </c>
      <c r="M27" s="222" t="str">
        <f>UTAMA!M17</f>
        <v/>
      </c>
      <c r="N27" s="222" t="str">
        <f>UTAMA!N17</f>
        <v/>
      </c>
      <c r="O27" s="222" t="str">
        <f>UTAMA!O17</f>
        <v/>
      </c>
      <c r="P27" s="222" t="str">
        <f>UTAMA!P17</f>
        <v/>
      </c>
      <c r="Q27" s="222" t="str">
        <f>UTAMA!Q17</f>
        <v/>
      </c>
      <c r="R27" s="222" t="str">
        <f>UTAMA!R17</f>
        <v/>
      </c>
      <c r="S27" s="222" t="str">
        <f>UTAMA!S17</f>
        <v/>
      </c>
      <c r="T27" s="183"/>
    </row>
    <row r="28" spans="1:25" x14ac:dyDescent="0.2">
      <c r="A28" s="75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83"/>
    </row>
    <row r="29" spans="1:25" x14ac:dyDescent="0.2">
      <c r="A29" s="75"/>
      <c r="B29" s="166" t="s">
        <v>97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83"/>
    </row>
    <row r="30" spans="1:25" x14ac:dyDescent="0.2">
      <c r="A30" s="75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83"/>
    </row>
    <row r="31" spans="1:25" x14ac:dyDescent="0.2">
      <c r="A31" s="75"/>
      <c r="B31" s="166"/>
      <c r="C31" s="222" t="str">
        <f>UTAMA!C23</f>
        <v/>
      </c>
      <c r="D31" s="222" t="str">
        <f>UTAMA!D23</f>
        <v/>
      </c>
      <c r="E31" s="222" t="str">
        <f>UTAMA!E23</f>
        <v/>
      </c>
      <c r="F31" s="222" t="str">
        <f>UTAMA!F23</f>
        <v/>
      </c>
      <c r="G31" s="222" t="str">
        <f>UTAMA!G23</f>
        <v/>
      </c>
      <c r="H31" s="222" t="str">
        <f>UTAMA!H23</f>
        <v/>
      </c>
      <c r="I31" s="222" t="str">
        <f>UTAMA!I23</f>
        <v>-</v>
      </c>
      <c r="J31" s="222" t="str">
        <f>UTAMA!J23</f>
        <v/>
      </c>
      <c r="K31" s="222" t="str">
        <f>UTAMA!K23</f>
        <v/>
      </c>
      <c r="L31" s="222" t="str">
        <f>UTAMA!L23</f>
        <v>-</v>
      </c>
      <c r="M31" s="222" t="str">
        <f>UTAMA!M23</f>
        <v/>
      </c>
      <c r="N31" s="222" t="str">
        <f>UTAMA!N23</f>
        <v/>
      </c>
      <c r="O31" s="222" t="str">
        <f>UTAMA!O23</f>
        <v/>
      </c>
      <c r="P31" s="222" t="str">
        <f>UTAMA!P23</f>
        <v/>
      </c>
      <c r="Q31" s="184"/>
      <c r="R31" s="185"/>
      <c r="S31" s="185"/>
      <c r="T31" s="186"/>
      <c r="U31" s="86"/>
      <c r="V31" s="86"/>
      <c r="W31" s="86"/>
      <c r="X31" s="86"/>
      <c r="Y31" s="86"/>
    </row>
    <row r="32" spans="1:25" x14ac:dyDescent="0.2">
      <c r="A32" s="75"/>
      <c r="B32" s="166"/>
      <c r="C32" s="166"/>
      <c r="D32" s="166"/>
      <c r="E32" s="166"/>
      <c r="F32" s="166"/>
      <c r="G32" s="166"/>
      <c r="H32" s="166"/>
      <c r="I32" s="187"/>
      <c r="J32" s="166" t="s">
        <v>98</v>
      </c>
      <c r="K32" s="166"/>
      <c r="L32" s="187"/>
      <c r="M32" s="166"/>
      <c r="N32" s="166"/>
      <c r="O32" s="166"/>
      <c r="P32" s="166"/>
      <c r="Q32" s="166"/>
      <c r="R32" s="166"/>
      <c r="S32" s="166"/>
      <c r="T32" s="183"/>
    </row>
    <row r="33" spans="1:20" x14ac:dyDescent="0.2">
      <c r="A33" s="75"/>
      <c r="B33" s="166" t="s">
        <v>99</v>
      </c>
      <c r="C33" s="166"/>
      <c r="D33" s="166"/>
      <c r="E33" s="166"/>
      <c r="F33" s="223" t="str">
        <f>UTAMA!C27</f>
        <v/>
      </c>
      <c r="G33" s="223" t="str">
        <f>UTAMA!D27</f>
        <v/>
      </c>
      <c r="H33" s="223" t="str">
        <f>UTAMA!E27</f>
        <v/>
      </c>
      <c r="I33" s="223" t="str">
        <f>UTAMA!F27</f>
        <v/>
      </c>
      <c r="J33" s="223" t="str">
        <f>UTAMA!G27</f>
        <v/>
      </c>
      <c r="K33" s="223" t="str">
        <f>UTAMA!H27</f>
        <v/>
      </c>
      <c r="L33" s="223" t="str">
        <f>UTAMA!I27</f>
        <v/>
      </c>
      <c r="M33" s="223" t="str">
        <f>UTAMA!J27</f>
        <v/>
      </c>
      <c r="N33" s="223" t="str">
        <f>UTAMA!K27</f>
        <v/>
      </c>
      <c r="O33" s="223" t="str">
        <f>UTAMA!L27</f>
        <v/>
      </c>
      <c r="P33" s="166"/>
      <c r="Q33" s="166"/>
      <c r="R33" s="166"/>
      <c r="S33" s="166"/>
      <c r="T33" s="183"/>
    </row>
    <row r="34" spans="1:20" x14ac:dyDescent="0.2">
      <c r="A34" s="75"/>
      <c r="B34" s="166"/>
      <c r="C34" s="166"/>
      <c r="D34" s="166"/>
      <c r="E34" s="166"/>
      <c r="F34" s="224">
        <f>UTAMA!U31</f>
        <v>1</v>
      </c>
      <c r="G34" s="188"/>
      <c r="H34" s="188"/>
      <c r="I34" s="188"/>
      <c r="J34" s="188"/>
      <c r="K34" s="188"/>
      <c r="L34" s="188"/>
      <c r="M34" s="188"/>
      <c r="N34" s="188"/>
      <c r="O34" s="188"/>
      <c r="P34" s="166"/>
      <c r="Q34" s="166"/>
      <c r="R34" s="166"/>
      <c r="S34" s="166"/>
      <c r="T34" s="183"/>
    </row>
    <row r="35" spans="1:20" x14ac:dyDescent="0.2">
      <c r="A35" s="75"/>
      <c r="B35" s="657" t="s">
        <v>100</v>
      </c>
      <c r="C35" s="657"/>
      <c r="D35" s="657"/>
      <c r="E35" s="657"/>
      <c r="F35" s="658" t="s">
        <v>101</v>
      </c>
      <c r="G35" s="658"/>
      <c r="H35" s="230" t="s">
        <v>61</v>
      </c>
      <c r="I35" s="333" t="s">
        <v>102</v>
      </c>
      <c r="J35" s="333"/>
      <c r="K35" s="87" t="s">
        <v>103</v>
      </c>
      <c r="L35" s="61"/>
      <c r="M35" s="61"/>
      <c r="N35" s="61"/>
      <c r="O35" s="61"/>
      <c r="P35" s="61"/>
      <c r="Q35" s="61"/>
      <c r="R35" s="61"/>
      <c r="S35" s="61"/>
      <c r="T35" s="76"/>
    </row>
    <row r="36" spans="1:20" x14ac:dyDescent="0.2">
      <c r="A36" s="75"/>
      <c r="B36" s="657"/>
      <c r="C36" s="657"/>
      <c r="D36" s="657"/>
      <c r="E36" s="657"/>
      <c r="F36" s="223" t="str">
        <f>UTAMA!C31</f>
        <v/>
      </c>
      <c r="G36" s="223" t="str">
        <f>UTAMA!D31</f>
        <v/>
      </c>
      <c r="H36" s="223" t="str">
        <f>UTAMA!E31</f>
        <v/>
      </c>
      <c r="I36" s="223" t="str">
        <f>UTAMA!F31</f>
        <v/>
      </c>
      <c r="J36" s="223" t="str">
        <f>UTAMA!G31</f>
        <v/>
      </c>
      <c r="K36" s="223" t="str">
        <f>UTAMA!H31</f>
        <v/>
      </c>
      <c r="L36" s="223" t="str">
        <f>UTAMA!I31</f>
        <v/>
      </c>
      <c r="M36" s="223" t="str">
        <f>UTAMA!J31</f>
        <v/>
      </c>
      <c r="N36" s="223" t="str">
        <f>UTAMA!K31</f>
        <v/>
      </c>
      <c r="O36" s="223" t="str">
        <f>UTAMA!L31</f>
        <v/>
      </c>
      <c r="P36" s="223" t="str">
        <f>UTAMA!M31</f>
        <v/>
      </c>
      <c r="Q36" s="223" t="str">
        <f>UTAMA!N31</f>
        <v/>
      </c>
      <c r="R36" s="223" t="str">
        <f>UTAMA!O31</f>
        <v/>
      </c>
      <c r="S36" s="223" t="str">
        <f>UTAMA!P31</f>
        <v/>
      </c>
      <c r="T36" s="183"/>
    </row>
    <row r="37" spans="1:20" x14ac:dyDescent="0.2">
      <c r="A37" s="75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76"/>
    </row>
    <row r="38" spans="1:20" x14ac:dyDescent="0.2">
      <c r="A38" s="75"/>
      <c r="B38" s="61" t="s">
        <v>104</v>
      </c>
      <c r="C38" s="61"/>
      <c r="D38" s="61"/>
      <c r="E38" s="61"/>
      <c r="F38" s="88" t="s">
        <v>5</v>
      </c>
      <c r="G38" s="659"/>
      <c r="H38" s="660"/>
      <c r="I38" s="660"/>
      <c r="J38" s="660"/>
      <c r="K38" s="660"/>
      <c r="L38" s="660"/>
      <c r="M38" s="660"/>
      <c r="N38" s="660"/>
      <c r="O38" s="660"/>
      <c r="P38" s="660"/>
      <c r="Q38" s="660"/>
      <c r="R38" s="660"/>
      <c r="S38" s="661"/>
      <c r="T38" s="76"/>
    </row>
    <row r="39" spans="1:20" x14ac:dyDescent="0.2">
      <c r="A39" s="75"/>
      <c r="B39" s="61"/>
      <c r="C39" s="61"/>
      <c r="D39" s="61"/>
      <c r="E39" s="61"/>
      <c r="F39" s="88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76"/>
    </row>
    <row r="40" spans="1:20" x14ac:dyDescent="0.2">
      <c r="A40" s="75"/>
      <c r="B40" s="61" t="s">
        <v>105</v>
      </c>
      <c r="C40" s="61"/>
      <c r="D40" s="61"/>
      <c r="E40" s="61"/>
      <c r="F40" s="88" t="s">
        <v>5</v>
      </c>
      <c r="G40" s="662"/>
      <c r="H40" s="663"/>
      <c r="I40" s="663"/>
      <c r="J40" s="663"/>
      <c r="K40" s="663"/>
      <c r="L40" s="664"/>
      <c r="M40" s="61" t="s">
        <v>106</v>
      </c>
      <c r="N40" s="61"/>
      <c r="O40" s="88" t="s">
        <v>5</v>
      </c>
      <c r="P40" s="662"/>
      <c r="Q40" s="663"/>
      <c r="R40" s="663"/>
      <c r="S40" s="664"/>
      <c r="T40" s="76"/>
    </row>
    <row r="41" spans="1:20" x14ac:dyDescent="0.2">
      <c r="A41" s="75"/>
      <c r="B41" s="61"/>
      <c r="C41" s="61"/>
      <c r="D41" s="61"/>
      <c r="E41" s="61"/>
      <c r="F41" s="88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76"/>
    </row>
    <row r="42" spans="1:20" x14ac:dyDescent="0.2">
      <c r="A42" s="75"/>
      <c r="B42" s="61" t="s">
        <v>107</v>
      </c>
      <c r="C42" s="61"/>
      <c r="D42" s="61"/>
      <c r="E42" s="61"/>
      <c r="F42" s="88" t="s">
        <v>5</v>
      </c>
      <c r="G42" s="659"/>
      <c r="H42" s="660"/>
      <c r="I42" s="660"/>
      <c r="J42" s="660"/>
      <c r="K42" s="660"/>
      <c r="L42" s="660"/>
      <c r="M42" s="660"/>
      <c r="N42" s="660"/>
      <c r="O42" s="660"/>
      <c r="P42" s="660"/>
      <c r="Q42" s="660"/>
      <c r="R42" s="660"/>
      <c r="S42" s="661"/>
      <c r="T42" s="76"/>
    </row>
    <row r="43" spans="1:20" x14ac:dyDescent="0.2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1"/>
    </row>
    <row r="44" spans="1:20" ht="20.100000000000001" customHeight="1" x14ac:dyDescent="0.2">
      <c r="A44" s="92"/>
      <c r="B44" s="652" t="s">
        <v>108</v>
      </c>
      <c r="C44" s="652"/>
      <c r="D44" s="652"/>
      <c r="E44" s="653"/>
      <c r="F44" s="93" t="s">
        <v>109</v>
      </c>
      <c r="G44" s="94"/>
      <c r="H44" s="94"/>
      <c r="I44" s="95" t="s">
        <v>5</v>
      </c>
      <c r="J44" s="165" t="s">
        <v>9</v>
      </c>
      <c r="K44" s="674"/>
      <c r="L44" s="674"/>
      <c r="M44" s="674"/>
      <c r="N44" s="94"/>
      <c r="O44" s="94"/>
      <c r="P44" s="94"/>
      <c r="Q44" s="94"/>
      <c r="R44" s="94"/>
      <c r="S44" s="94"/>
      <c r="T44" s="96"/>
    </row>
    <row r="45" spans="1:20" x14ac:dyDescent="0.2">
      <c r="A45" s="75"/>
      <c r="B45" s="637"/>
      <c r="C45" s="637"/>
      <c r="D45" s="637"/>
      <c r="E45" s="638"/>
      <c r="F45" s="97"/>
      <c r="G45" s="61"/>
      <c r="H45" s="61"/>
      <c r="I45" s="88"/>
      <c r="J45" s="166"/>
      <c r="K45" s="61"/>
      <c r="L45" s="61"/>
      <c r="M45" s="61"/>
      <c r="N45" s="61"/>
      <c r="O45" s="61"/>
      <c r="P45" s="61"/>
      <c r="Q45" s="61"/>
      <c r="R45" s="61"/>
      <c r="S45" s="61"/>
      <c r="T45" s="76"/>
    </row>
    <row r="46" spans="1:20" x14ac:dyDescent="0.2">
      <c r="A46" s="75"/>
      <c r="B46" s="637"/>
      <c r="C46" s="637"/>
      <c r="D46" s="637"/>
      <c r="E46" s="638"/>
      <c r="F46" s="97" t="s">
        <v>110</v>
      </c>
      <c r="G46" s="61"/>
      <c r="H46" s="61"/>
      <c r="I46" s="88" t="s">
        <v>5</v>
      </c>
      <c r="J46" s="166" t="s">
        <v>9</v>
      </c>
      <c r="K46" s="675"/>
      <c r="L46" s="675"/>
      <c r="M46" s="675"/>
      <c r="N46" s="61"/>
      <c r="O46" s="61"/>
      <c r="P46" s="61"/>
      <c r="Q46" s="61"/>
      <c r="R46" s="61"/>
      <c r="S46" s="61"/>
      <c r="T46" s="76"/>
    </row>
    <row r="47" spans="1:20" x14ac:dyDescent="0.2">
      <c r="A47" s="75"/>
      <c r="B47" s="637"/>
      <c r="C47" s="637"/>
      <c r="D47" s="637"/>
      <c r="E47" s="638"/>
      <c r="F47" s="97"/>
      <c r="G47" s="61"/>
      <c r="H47" s="61"/>
      <c r="I47" s="88"/>
      <c r="J47" s="166"/>
      <c r="K47" s="61"/>
      <c r="L47" s="61"/>
      <c r="M47" s="61"/>
      <c r="N47" s="61"/>
      <c r="O47" s="61"/>
      <c r="P47" s="61"/>
      <c r="Q47" s="61"/>
      <c r="R47" s="61"/>
      <c r="S47" s="61"/>
      <c r="T47" s="76"/>
    </row>
    <row r="48" spans="1:20" x14ac:dyDescent="0.2">
      <c r="A48" s="75"/>
      <c r="B48" s="637"/>
      <c r="C48" s="637"/>
      <c r="D48" s="637"/>
      <c r="E48" s="638"/>
      <c r="F48" s="97" t="s">
        <v>111</v>
      </c>
      <c r="G48" s="61"/>
      <c r="H48" s="61"/>
      <c r="I48" s="88" t="s">
        <v>5</v>
      </c>
      <c r="J48" s="166" t="s">
        <v>9</v>
      </c>
      <c r="K48" s="676">
        <f>SUM(K46,K44)</f>
        <v>0</v>
      </c>
      <c r="L48" s="676"/>
      <c r="M48" s="676"/>
      <c r="N48" s="61"/>
      <c r="O48" s="61"/>
      <c r="P48" s="61"/>
      <c r="Q48" s="61"/>
      <c r="R48" s="61"/>
      <c r="S48" s="61"/>
      <c r="T48" s="76"/>
    </row>
    <row r="49" spans="1:20" x14ac:dyDescent="0.2">
      <c r="A49" s="89"/>
      <c r="B49" s="654"/>
      <c r="C49" s="654"/>
      <c r="D49" s="654"/>
      <c r="E49" s="655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1"/>
    </row>
    <row r="50" spans="1:20" x14ac:dyDescent="0.2">
      <c r="A50" s="92"/>
      <c r="B50" s="652" t="s">
        <v>112</v>
      </c>
      <c r="C50" s="652"/>
      <c r="D50" s="652"/>
      <c r="E50" s="653"/>
      <c r="F50" s="93" t="s">
        <v>113</v>
      </c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6"/>
    </row>
    <row r="51" spans="1:20" x14ac:dyDescent="0.2">
      <c r="A51" s="75"/>
      <c r="B51" s="637"/>
      <c r="C51" s="637"/>
      <c r="D51" s="637"/>
      <c r="E51" s="638"/>
      <c r="F51" s="98" t="s">
        <v>114</v>
      </c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76"/>
    </row>
    <row r="52" spans="1:20" ht="9" customHeight="1" x14ac:dyDescent="0.2">
      <c r="A52" s="75"/>
      <c r="B52" s="637"/>
      <c r="C52" s="637"/>
      <c r="D52" s="637"/>
      <c r="E52" s="638"/>
      <c r="F52" s="97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76"/>
    </row>
    <row r="53" spans="1:20" x14ac:dyDescent="0.2">
      <c r="A53" s="75"/>
      <c r="B53" s="637"/>
      <c r="C53" s="637"/>
      <c r="D53" s="637"/>
      <c r="E53" s="638"/>
      <c r="F53" s="97" t="s">
        <v>115</v>
      </c>
      <c r="G53" s="61"/>
      <c r="H53" s="61"/>
      <c r="I53" s="61"/>
      <c r="J53" s="88" t="s">
        <v>5</v>
      </c>
      <c r="K53" s="656"/>
      <c r="L53" s="656"/>
      <c r="M53" s="656"/>
      <c r="N53" s="656"/>
      <c r="O53" s="656"/>
      <c r="P53" s="656"/>
      <c r="Q53" s="656"/>
      <c r="R53" s="656"/>
      <c r="S53" s="656"/>
      <c r="T53" s="76"/>
    </row>
    <row r="54" spans="1:20" ht="6" customHeight="1" x14ac:dyDescent="0.25">
      <c r="A54" s="75"/>
      <c r="B54" s="637"/>
      <c r="C54" s="637"/>
      <c r="D54" s="637"/>
      <c r="E54" s="638"/>
      <c r="F54" s="97"/>
      <c r="G54" s="61"/>
      <c r="H54" s="61"/>
      <c r="I54" s="61"/>
      <c r="J54" s="88"/>
      <c r="K54" s="99"/>
      <c r="L54" s="99"/>
      <c r="M54" s="99"/>
      <c r="N54" s="99"/>
      <c r="O54" s="99"/>
      <c r="P54" s="99"/>
      <c r="Q54" s="99"/>
      <c r="R54" s="99"/>
      <c r="S54" s="99"/>
      <c r="T54" s="76"/>
    </row>
    <row r="55" spans="1:20" ht="15" x14ac:dyDescent="0.25">
      <c r="A55" s="75"/>
      <c r="B55" s="637"/>
      <c r="C55" s="637"/>
      <c r="D55" s="637"/>
      <c r="E55" s="638"/>
      <c r="F55" s="97" t="s">
        <v>116</v>
      </c>
      <c r="G55" s="61"/>
      <c r="H55" s="61"/>
      <c r="I55" s="61"/>
      <c r="J55" s="88" t="s">
        <v>5</v>
      </c>
      <c r="K55" s="656"/>
      <c r="L55" s="656"/>
      <c r="M55" s="656"/>
      <c r="N55" s="656"/>
      <c r="O55" s="99"/>
      <c r="P55" s="99"/>
      <c r="Q55" s="99"/>
      <c r="R55" s="99"/>
      <c r="S55" s="99"/>
      <c r="T55" s="76"/>
    </row>
    <row r="56" spans="1:20" ht="6" customHeight="1" x14ac:dyDescent="0.25">
      <c r="A56" s="75"/>
      <c r="B56" s="637"/>
      <c r="C56" s="637"/>
      <c r="D56" s="637"/>
      <c r="E56" s="638"/>
      <c r="F56" s="97"/>
      <c r="G56" s="61"/>
      <c r="H56" s="61"/>
      <c r="I56" s="61"/>
      <c r="J56" s="61"/>
      <c r="K56" s="99"/>
      <c r="L56" s="99"/>
      <c r="M56" s="99"/>
      <c r="N56" s="99"/>
      <c r="O56" s="99"/>
      <c r="P56" s="99"/>
      <c r="Q56" s="99"/>
      <c r="R56" s="99"/>
      <c r="S56" s="99"/>
      <c r="T56" s="76"/>
    </row>
    <row r="57" spans="1:20" ht="15" x14ac:dyDescent="0.25">
      <c r="A57" s="75"/>
      <c r="B57" s="637"/>
      <c r="C57" s="637"/>
      <c r="D57" s="637"/>
      <c r="E57" s="638"/>
      <c r="F57" s="97" t="s">
        <v>117</v>
      </c>
      <c r="G57" s="61"/>
      <c r="H57" s="61"/>
      <c r="I57" s="61"/>
      <c r="J57" s="88" t="s">
        <v>5</v>
      </c>
      <c r="K57" s="656"/>
      <c r="L57" s="656"/>
      <c r="M57" s="656"/>
      <c r="N57" s="656"/>
      <c r="O57" s="656"/>
      <c r="P57" s="656"/>
      <c r="Q57" s="99"/>
      <c r="R57" s="99"/>
      <c r="S57" s="99"/>
      <c r="T57" s="76"/>
    </row>
    <row r="58" spans="1:20" ht="6" customHeight="1" x14ac:dyDescent="0.2">
      <c r="A58" s="75"/>
      <c r="B58" s="637"/>
      <c r="C58" s="637"/>
      <c r="D58" s="637"/>
      <c r="E58" s="638"/>
      <c r="F58" s="97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76"/>
    </row>
    <row r="59" spans="1:20" x14ac:dyDescent="0.2">
      <c r="A59" s="75"/>
      <c r="B59" s="637"/>
      <c r="C59" s="637"/>
      <c r="D59" s="637"/>
      <c r="E59" s="638"/>
      <c r="F59" s="97" t="s">
        <v>118</v>
      </c>
      <c r="G59" s="61"/>
      <c r="H59" s="61"/>
      <c r="I59" s="61"/>
      <c r="J59" s="88" t="s">
        <v>5</v>
      </c>
      <c r="K59" s="88" t="s">
        <v>119</v>
      </c>
      <c r="L59" s="167" t="s">
        <v>66</v>
      </c>
      <c r="M59" s="100" t="s">
        <v>67</v>
      </c>
      <c r="N59" s="100" t="s">
        <v>120</v>
      </c>
      <c r="O59" s="100" t="s">
        <v>63</v>
      </c>
      <c r="P59" s="100" t="s">
        <v>121</v>
      </c>
      <c r="Q59" s="61"/>
      <c r="R59" s="61"/>
      <c r="S59" s="61"/>
      <c r="T59" s="76"/>
    </row>
    <row r="60" spans="1:20" x14ac:dyDescent="0.2">
      <c r="A60" s="89"/>
      <c r="B60" s="654"/>
      <c r="C60" s="654"/>
      <c r="D60" s="654"/>
      <c r="E60" s="655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1"/>
    </row>
    <row r="61" spans="1:20" x14ac:dyDescent="0.2">
      <c r="A61" s="75"/>
      <c r="B61" s="637" t="s">
        <v>122</v>
      </c>
      <c r="C61" s="637"/>
      <c r="D61" s="637"/>
      <c r="E61" s="638"/>
      <c r="F61" s="641"/>
      <c r="G61" s="642"/>
      <c r="H61" s="642"/>
      <c r="I61" s="642"/>
      <c r="J61" s="642"/>
      <c r="K61" s="642"/>
      <c r="L61" s="642"/>
      <c r="M61" s="642"/>
      <c r="N61" s="642"/>
      <c r="O61" s="642"/>
      <c r="P61" s="642"/>
      <c r="Q61" s="642"/>
      <c r="R61" s="642"/>
      <c r="S61" s="642"/>
      <c r="T61" s="643"/>
    </row>
    <row r="62" spans="1:20" x14ac:dyDescent="0.2">
      <c r="A62" s="75"/>
      <c r="B62" s="637"/>
      <c r="C62" s="637"/>
      <c r="D62" s="637"/>
      <c r="E62" s="638"/>
      <c r="F62" s="644"/>
      <c r="G62" s="645"/>
      <c r="H62" s="645"/>
      <c r="I62" s="645"/>
      <c r="J62" s="645"/>
      <c r="K62" s="645"/>
      <c r="L62" s="645"/>
      <c r="M62" s="645"/>
      <c r="N62" s="645"/>
      <c r="O62" s="645"/>
      <c r="P62" s="645"/>
      <c r="Q62" s="645"/>
      <c r="R62" s="645"/>
      <c r="S62" s="645"/>
      <c r="T62" s="646"/>
    </row>
    <row r="63" spans="1:20" x14ac:dyDescent="0.2">
      <c r="A63" s="75"/>
      <c r="B63" s="637"/>
      <c r="C63" s="637"/>
      <c r="D63" s="637"/>
      <c r="E63" s="638"/>
      <c r="F63" s="644"/>
      <c r="G63" s="645"/>
      <c r="H63" s="645"/>
      <c r="I63" s="645"/>
      <c r="J63" s="645"/>
      <c r="K63" s="645"/>
      <c r="L63" s="645"/>
      <c r="M63" s="645"/>
      <c r="N63" s="645"/>
      <c r="O63" s="645"/>
      <c r="P63" s="645"/>
      <c r="Q63" s="645"/>
      <c r="R63" s="645"/>
      <c r="S63" s="645"/>
      <c r="T63" s="646"/>
    </row>
    <row r="64" spans="1:20" ht="13.5" thickBot="1" x14ac:dyDescent="0.25">
      <c r="A64" s="80"/>
      <c r="B64" s="639"/>
      <c r="C64" s="639"/>
      <c r="D64" s="639"/>
      <c r="E64" s="640"/>
      <c r="F64" s="647"/>
      <c r="G64" s="648"/>
      <c r="H64" s="648"/>
      <c r="I64" s="648"/>
      <c r="J64" s="648"/>
      <c r="K64" s="648"/>
      <c r="L64" s="648"/>
      <c r="M64" s="648"/>
      <c r="N64" s="648"/>
      <c r="O64" s="648"/>
      <c r="P64" s="648"/>
      <c r="Q64" s="648"/>
      <c r="R64" s="648"/>
      <c r="S64" s="648"/>
      <c r="T64" s="649"/>
    </row>
    <row r="65" spans="1:20" ht="13.5" thickTop="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</row>
    <row r="66" spans="1:20" x14ac:dyDescent="0.2">
      <c r="A66" s="61" t="s">
        <v>123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>
        <v>1</v>
      </c>
    </row>
    <row r="67" spans="1:20" ht="13.5" thickBot="1" x14ac:dyDescent="0.2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</row>
    <row r="68" spans="1:20" ht="13.5" thickBot="1" x14ac:dyDescent="0.25">
      <c r="A68" s="650" t="s">
        <v>67</v>
      </c>
      <c r="B68" s="651"/>
      <c r="C68" s="101" t="s">
        <v>124</v>
      </c>
      <c r="D68" s="102"/>
      <c r="E68" s="102"/>
      <c r="F68" s="102"/>
      <c r="G68" s="103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</row>
    <row r="69" spans="1:20" ht="13.5" thickBot="1" x14ac:dyDescent="0.25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</row>
    <row r="70" spans="1:20" ht="13.5" thickTop="1" x14ac:dyDescent="0.2">
      <c r="A70" s="72"/>
      <c r="B70" s="489" t="s">
        <v>125</v>
      </c>
      <c r="C70" s="489"/>
      <c r="D70" s="622"/>
      <c r="E70" s="624" t="s">
        <v>126</v>
      </c>
      <c r="F70" s="622"/>
      <c r="G70" s="626" t="s">
        <v>127</v>
      </c>
      <c r="H70" s="627"/>
      <c r="I70" s="627"/>
      <c r="J70" s="628"/>
      <c r="K70" s="489" t="s">
        <v>128</v>
      </c>
      <c r="L70" s="489"/>
      <c r="M70" s="489"/>
      <c r="N70" s="489"/>
      <c r="O70" s="489"/>
      <c r="P70" s="489"/>
      <c r="Q70" s="489"/>
      <c r="R70" s="489"/>
      <c r="S70" s="629" t="s">
        <v>129</v>
      </c>
      <c r="T70" s="630"/>
    </row>
    <row r="71" spans="1:20" x14ac:dyDescent="0.2">
      <c r="A71" s="89"/>
      <c r="B71" s="486"/>
      <c r="C71" s="486"/>
      <c r="D71" s="623"/>
      <c r="E71" s="625"/>
      <c r="F71" s="623"/>
      <c r="G71" s="631" t="s">
        <v>130</v>
      </c>
      <c r="H71" s="632"/>
      <c r="I71" s="633" t="s">
        <v>131</v>
      </c>
      <c r="J71" s="634"/>
      <c r="K71" s="486"/>
      <c r="L71" s="486"/>
      <c r="M71" s="486"/>
      <c r="N71" s="486"/>
      <c r="O71" s="486"/>
      <c r="P71" s="486"/>
      <c r="Q71" s="486"/>
      <c r="R71" s="486"/>
      <c r="S71" s="635" t="s">
        <v>132</v>
      </c>
      <c r="T71" s="636"/>
    </row>
    <row r="72" spans="1:20" ht="18" customHeight="1" x14ac:dyDescent="0.2">
      <c r="A72" s="610"/>
      <c r="B72" s="611"/>
      <c r="C72" s="611"/>
      <c r="D72" s="612"/>
      <c r="E72" s="613"/>
      <c r="F72" s="614"/>
      <c r="G72" s="615"/>
      <c r="H72" s="616"/>
      <c r="I72" s="615"/>
      <c r="J72" s="616"/>
      <c r="K72" s="617"/>
      <c r="L72" s="618"/>
      <c r="M72" s="618"/>
      <c r="N72" s="618"/>
      <c r="O72" s="618"/>
      <c r="P72" s="618"/>
      <c r="Q72" s="618"/>
      <c r="R72" s="619"/>
      <c r="S72" s="620"/>
      <c r="T72" s="621"/>
    </row>
    <row r="73" spans="1:20" ht="18" customHeight="1" x14ac:dyDescent="0.2">
      <c r="A73" s="588"/>
      <c r="B73" s="589"/>
      <c r="C73" s="589"/>
      <c r="D73" s="590"/>
      <c r="E73" s="591"/>
      <c r="F73" s="592"/>
      <c r="G73" s="604"/>
      <c r="H73" s="605"/>
      <c r="I73" s="604"/>
      <c r="J73" s="605"/>
      <c r="K73" s="600"/>
      <c r="L73" s="601"/>
      <c r="M73" s="601"/>
      <c r="N73" s="601"/>
      <c r="O73" s="601"/>
      <c r="P73" s="601"/>
      <c r="Q73" s="601"/>
      <c r="R73" s="602"/>
      <c r="S73" s="596"/>
      <c r="T73" s="597"/>
    </row>
    <row r="74" spans="1:20" ht="18" customHeight="1" x14ac:dyDescent="0.2">
      <c r="A74" s="588"/>
      <c r="B74" s="589"/>
      <c r="C74" s="589"/>
      <c r="D74" s="590"/>
      <c r="E74" s="591"/>
      <c r="F74" s="592"/>
      <c r="G74" s="587"/>
      <c r="H74" s="575"/>
      <c r="I74" s="587"/>
      <c r="J74" s="575"/>
      <c r="K74" s="583"/>
      <c r="L74" s="584"/>
      <c r="M74" s="584"/>
      <c r="N74" s="584"/>
      <c r="O74" s="584"/>
      <c r="P74" s="584"/>
      <c r="Q74" s="584"/>
      <c r="R74" s="585"/>
      <c r="S74" s="603"/>
      <c r="T74" s="597"/>
    </row>
    <row r="75" spans="1:20" ht="18" customHeight="1" x14ac:dyDescent="0.2">
      <c r="A75" s="588"/>
      <c r="B75" s="589"/>
      <c r="C75" s="589"/>
      <c r="D75" s="590"/>
      <c r="E75" s="591"/>
      <c r="F75" s="592"/>
      <c r="G75" s="587"/>
      <c r="H75" s="575"/>
      <c r="I75" s="587"/>
      <c r="J75" s="575"/>
      <c r="K75" s="583"/>
      <c r="L75" s="584"/>
      <c r="M75" s="584"/>
      <c r="N75" s="584"/>
      <c r="O75" s="584"/>
      <c r="P75" s="584"/>
      <c r="Q75" s="584"/>
      <c r="R75" s="585"/>
      <c r="S75" s="596"/>
      <c r="T75" s="597"/>
    </row>
    <row r="76" spans="1:20" ht="18" customHeight="1" x14ac:dyDescent="0.2">
      <c r="A76" s="588"/>
      <c r="B76" s="589"/>
      <c r="C76" s="589"/>
      <c r="D76" s="590"/>
      <c r="E76" s="591"/>
      <c r="F76" s="592"/>
      <c r="G76" s="587"/>
      <c r="H76" s="575"/>
      <c r="I76" s="587"/>
      <c r="J76" s="575"/>
      <c r="K76" s="600"/>
      <c r="L76" s="601"/>
      <c r="M76" s="601"/>
      <c r="N76" s="601"/>
      <c r="O76" s="601"/>
      <c r="P76" s="601"/>
      <c r="Q76" s="601"/>
      <c r="R76" s="602"/>
      <c r="S76" s="596"/>
      <c r="T76" s="597"/>
    </row>
    <row r="77" spans="1:20" ht="18" customHeight="1" x14ac:dyDescent="0.2">
      <c r="A77" s="588"/>
      <c r="B77" s="589"/>
      <c r="C77" s="589"/>
      <c r="D77" s="590"/>
      <c r="E77" s="591"/>
      <c r="F77" s="592"/>
      <c r="G77" s="606"/>
      <c r="H77" s="590"/>
      <c r="I77" s="606"/>
      <c r="J77" s="590"/>
      <c r="K77" s="607"/>
      <c r="L77" s="608"/>
      <c r="M77" s="608"/>
      <c r="N77" s="608"/>
      <c r="O77" s="608"/>
      <c r="P77" s="608"/>
      <c r="Q77" s="608"/>
      <c r="R77" s="609"/>
      <c r="S77" s="596"/>
      <c r="T77" s="597"/>
    </row>
    <row r="78" spans="1:20" ht="18" customHeight="1" x14ac:dyDescent="0.2">
      <c r="A78" s="588"/>
      <c r="B78" s="589"/>
      <c r="C78" s="589"/>
      <c r="D78" s="590"/>
      <c r="E78" s="591"/>
      <c r="F78" s="592"/>
      <c r="G78" s="587"/>
      <c r="H78" s="575"/>
      <c r="I78" s="587"/>
      <c r="J78" s="575"/>
      <c r="K78" s="600"/>
      <c r="L78" s="601"/>
      <c r="M78" s="601"/>
      <c r="N78" s="601"/>
      <c r="O78" s="601"/>
      <c r="P78" s="601"/>
      <c r="Q78" s="601"/>
      <c r="R78" s="602"/>
      <c r="S78" s="576"/>
      <c r="T78" s="586"/>
    </row>
    <row r="79" spans="1:20" ht="18" customHeight="1" x14ac:dyDescent="0.2">
      <c r="A79" s="588"/>
      <c r="B79" s="589"/>
      <c r="C79" s="589"/>
      <c r="D79" s="590"/>
      <c r="E79" s="591"/>
      <c r="F79" s="592"/>
      <c r="G79" s="587"/>
      <c r="H79" s="575"/>
      <c r="I79" s="587"/>
      <c r="J79" s="575"/>
      <c r="K79" s="583"/>
      <c r="L79" s="584"/>
      <c r="M79" s="584"/>
      <c r="N79" s="584"/>
      <c r="O79" s="584"/>
      <c r="P79" s="584"/>
      <c r="Q79" s="584"/>
      <c r="R79" s="585"/>
      <c r="S79" s="596"/>
      <c r="T79" s="597"/>
    </row>
    <row r="80" spans="1:20" ht="18" customHeight="1" x14ac:dyDescent="0.2">
      <c r="A80" s="588"/>
      <c r="B80" s="589"/>
      <c r="C80" s="589"/>
      <c r="D80" s="590"/>
      <c r="E80" s="591"/>
      <c r="F80" s="592"/>
      <c r="G80" s="587"/>
      <c r="H80" s="575"/>
      <c r="I80" s="587"/>
      <c r="J80" s="575"/>
      <c r="K80" s="593"/>
      <c r="L80" s="594"/>
      <c r="M80" s="594"/>
      <c r="N80" s="594"/>
      <c r="O80" s="594"/>
      <c r="P80" s="594"/>
      <c r="Q80" s="594"/>
      <c r="R80" s="595"/>
      <c r="S80" s="596"/>
      <c r="T80" s="597"/>
    </row>
    <row r="81" spans="1:20" ht="18" customHeight="1" x14ac:dyDescent="0.2">
      <c r="A81" s="588"/>
      <c r="B81" s="589"/>
      <c r="C81" s="589"/>
      <c r="D81" s="590"/>
      <c r="E81" s="591"/>
      <c r="F81" s="592"/>
      <c r="G81" s="587"/>
      <c r="H81" s="575"/>
      <c r="I81" s="587"/>
      <c r="J81" s="575"/>
      <c r="K81" s="593"/>
      <c r="L81" s="594"/>
      <c r="M81" s="594"/>
      <c r="N81" s="594"/>
      <c r="O81" s="594"/>
      <c r="P81" s="594"/>
      <c r="Q81" s="594"/>
      <c r="R81" s="595"/>
      <c r="S81" s="596"/>
      <c r="T81" s="597"/>
    </row>
    <row r="82" spans="1:20" ht="18" customHeight="1" x14ac:dyDescent="0.2">
      <c r="A82" s="588"/>
      <c r="B82" s="589"/>
      <c r="C82" s="589"/>
      <c r="D82" s="590"/>
      <c r="E82" s="591"/>
      <c r="F82" s="592"/>
      <c r="G82" s="604"/>
      <c r="H82" s="605"/>
      <c r="I82" s="604"/>
      <c r="J82" s="605"/>
      <c r="K82" s="600"/>
      <c r="L82" s="601"/>
      <c r="M82" s="601"/>
      <c r="N82" s="601"/>
      <c r="O82" s="601"/>
      <c r="P82" s="601"/>
      <c r="Q82" s="601"/>
      <c r="R82" s="602"/>
      <c r="S82" s="596"/>
      <c r="T82" s="597"/>
    </row>
    <row r="83" spans="1:20" ht="18" customHeight="1" x14ac:dyDescent="0.2">
      <c r="A83" s="588"/>
      <c r="B83" s="589"/>
      <c r="C83" s="589"/>
      <c r="D83" s="590"/>
      <c r="E83" s="591"/>
      <c r="F83" s="592"/>
      <c r="G83" s="587"/>
      <c r="H83" s="575"/>
      <c r="I83" s="587"/>
      <c r="J83" s="575"/>
      <c r="K83" s="593"/>
      <c r="L83" s="594"/>
      <c r="M83" s="594"/>
      <c r="N83" s="594"/>
      <c r="O83" s="594"/>
      <c r="P83" s="594"/>
      <c r="Q83" s="594"/>
      <c r="R83" s="595"/>
      <c r="S83" s="603"/>
      <c r="T83" s="597"/>
    </row>
    <row r="84" spans="1:20" ht="18" customHeight="1" x14ac:dyDescent="0.2">
      <c r="A84" s="588"/>
      <c r="B84" s="589"/>
      <c r="C84" s="589"/>
      <c r="D84" s="590"/>
      <c r="E84" s="104"/>
      <c r="F84" s="105"/>
      <c r="G84" s="587"/>
      <c r="H84" s="575"/>
      <c r="I84" s="587"/>
      <c r="J84" s="575"/>
      <c r="K84" s="593"/>
      <c r="L84" s="594"/>
      <c r="M84" s="594"/>
      <c r="N84" s="594"/>
      <c r="O84" s="594"/>
      <c r="P84" s="594"/>
      <c r="Q84" s="594"/>
      <c r="R84" s="595"/>
      <c r="S84" s="596"/>
      <c r="T84" s="597"/>
    </row>
    <row r="85" spans="1:20" ht="18" customHeight="1" x14ac:dyDescent="0.2">
      <c r="A85" s="588"/>
      <c r="B85" s="589"/>
      <c r="C85" s="589"/>
      <c r="D85" s="590"/>
      <c r="E85" s="591"/>
      <c r="F85" s="592"/>
      <c r="G85" s="587"/>
      <c r="H85" s="575"/>
      <c r="I85" s="587"/>
      <c r="J85" s="575"/>
      <c r="K85" s="593"/>
      <c r="L85" s="594"/>
      <c r="M85" s="594"/>
      <c r="N85" s="594"/>
      <c r="O85" s="594"/>
      <c r="P85" s="594"/>
      <c r="Q85" s="594"/>
      <c r="R85" s="595"/>
      <c r="S85" s="596"/>
      <c r="T85" s="597"/>
    </row>
    <row r="86" spans="1:20" ht="18" customHeight="1" x14ac:dyDescent="0.2">
      <c r="A86" s="588"/>
      <c r="B86" s="589"/>
      <c r="C86" s="589"/>
      <c r="D86" s="590"/>
      <c r="E86" s="591"/>
      <c r="F86" s="592"/>
      <c r="G86" s="587"/>
      <c r="H86" s="575"/>
      <c r="I86" s="587"/>
      <c r="J86" s="575"/>
      <c r="K86" s="593"/>
      <c r="L86" s="594"/>
      <c r="M86" s="594"/>
      <c r="N86" s="594"/>
      <c r="O86" s="594"/>
      <c r="P86" s="594"/>
      <c r="Q86" s="594"/>
      <c r="R86" s="595"/>
      <c r="S86" s="596"/>
      <c r="T86" s="597"/>
    </row>
    <row r="87" spans="1:20" ht="18" customHeight="1" x14ac:dyDescent="0.2">
      <c r="A87" s="588"/>
      <c r="B87" s="589"/>
      <c r="C87" s="589"/>
      <c r="D87" s="590"/>
      <c r="E87" s="591"/>
      <c r="F87" s="592"/>
      <c r="G87" s="598"/>
      <c r="H87" s="599"/>
      <c r="I87" s="598"/>
      <c r="J87" s="599"/>
      <c r="K87" s="600"/>
      <c r="L87" s="601"/>
      <c r="M87" s="601"/>
      <c r="N87" s="601"/>
      <c r="O87" s="601"/>
      <c r="P87" s="601"/>
      <c r="Q87" s="601"/>
      <c r="R87" s="602"/>
      <c r="S87" s="596"/>
      <c r="T87" s="597"/>
    </row>
    <row r="88" spans="1:20" ht="18" customHeight="1" x14ac:dyDescent="0.2">
      <c r="A88" s="588"/>
      <c r="B88" s="589"/>
      <c r="C88" s="589"/>
      <c r="D88" s="590"/>
      <c r="E88" s="591"/>
      <c r="F88" s="592"/>
      <c r="G88" s="587"/>
      <c r="H88" s="575"/>
      <c r="I88" s="587"/>
      <c r="J88" s="575"/>
      <c r="K88" s="593"/>
      <c r="L88" s="594"/>
      <c r="M88" s="594"/>
      <c r="N88" s="594"/>
      <c r="O88" s="594"/>
      <c r="P88" s="594"/>
      <c r="Q88" s="594"/>
      <c r="R88" s="595"/>
      <c r="S88" s="596"/>
      <c r="T88" s="597"/>
    </row>
    <row r="89" spans="1:20" ht="18" customHeight="1" x14ac:dyDescent="0.2">
      <c r="A89" s="573"/>
      <c r="B89" s="574"/>
      <c r="C89" s="574"/>
      <c r="D89" s="575"/>
      <c r="E89" s="576"/>
      <c r="F89" s="577"/>
      <c r="G89" s="587"/>
      <c r="H89" s="575"/>
      <c r="I89" s="587"/>
      <c r="J89" s="575"/>
      <c r="K89" s="583"/>
      <c r="L89" s="584"/>
      <c r="M89" s="584"/>
      <c r="N89" s="584"/>
      <c r="O89" s="584"/>
      <c r="P89" s="584"/>
      <c r="Q89" s="584"/>
      <c r="R89" s="585"/>
      <c r="S89" s="576"/>
      <c r="T89" s="586"/>
    </row>
    <row r="90" spans="1:20" ht="18" customHeight="1" x14ac:dyDescent="0.2">
      <c r="A90" s="573"/>
      <c r="B90" s="574"/>
      <c r="C90" s="574"/>
      <c r="D90" s="575"/>
      <c r="E90" s="576"/>
      <c r="F90" s="577"/>
      <c r="G90" s="576"/>
      <c r="H90" s="577"/>
      <c r="I90" s="576"/>
      <c r="J90" s="577"/>
      <c r="K90" s="583"/>
      <c r="L90" s="584"/>
      <c r="M90" s="584"/>
      <c r="N90" s="584"/>
      <c r="O90" s="584"/>
      <c r="P90" s="584"/>
      <c r="Q90" s="584"/>
      <c r="R90" s="585"/>
      <c r="S90" s="576"/>
      <c r="T90" s="586"/>
    </row>
    <row r="91" spans="1:20" ht="18" customHeight="1" x14ac:dyDescent="0.2">
      <c r="A91" s="573"/>
      <c r="B91" s="574"/>
      <c r="C91" s="574"/>
      <c r="D91" s="575"/>
      <c r="E91" s="576"/>
      <c r="F91" s="577"/>
      <c r="G91" s="576"/>
      <c r="H91" s="577"/>
      <c r="I91" s="576"/>
      <c r="J91" s="577"/>
      <c r="K91" s="583"/>
      <c r="L91" s="584"/>
      <c r="M91" s="584"/>
      <c r="N91" s="584"/>
      <c r="O91" s="584"/>
      <c r="P91" s="584"/>
      <c r="Q91" s="584"/>
      <c r="R91" s="585"/>
      <c r="S91" s="576"/>
      <c r="T91" s="586"/>
    </row>
    <row r="92" spans="1:20" ht="18" customHeight="1" x14ac:dyDescent="0.2">
      <c r="A92" s="573"/>
      <c r="B92" s="574"/>
      <c r="C92" s="574"/>
      <c r="D92" s="575"/>
      <c r="E92" s="576"/>
      <c r="F92" s="577"/>
      <c r="G92" s="576"/>
      <c r="H92" s="577"/>
      <c r="I92" s="576"/>
      <c r="J92" s="577"/>
      <c r="K92" s="583"/>
      <c r="L92" s="584"/>
      <c r="M92" s="584"/>
      <c r="N92" s="584"/>
      <c r="O92" s="584"/>
      <c r="P92" s="584"/>
      <c r="Q92" s="584"/>
      <c r="R92" s="585"/>
      <c r="S92" s="576"/>
      <c r="T92" s="586"/>
    </row>
    <row r="93" spans="1:20" ht="18" customHeight="1" x14ac:dyDescent="0.2">
      <c r="A93" s="573"/>
      <c r="B93" s="574"/>
      <c r="C93" s="574"/>
      <c r="D93" s="575"/>
      <c r="E93" s="576"/>
      <c r="F93" s="577"/>
      <c r="G93" s="576"/>
      <c r="H93" s="577"/>
      <c r="I93" s="576"/>
      <c r="J93" s="577"/>
      <c r="K93" s="583"/>
      <c r="L93" s="584"/>
      <c r="M93" s="584"/>
      <c r="N93" s="584"/>
      <c r="O93" s="584"/>
      <c r="P93" s="584"/>
      <c r="Q93" s="584"/>
      <c r="R93" s="585"/>
      <c r="S93" s="581"/>
      <c r="T93" s="582"/>
    </row>
    <row r="94" spans="1:20" ht="18" customHeight="1" x14ac:dyDescent="0.2">
      <c r="A94" s="573"/>
      <c r="B94" s="574"/>
      <c r="C94" s="574"/>
      <c r="D94" s="575"/>
      <c r="E94" s="576"/>
      <c r="F94" s="577"/>
      <c r="G94" s="576"/>
      <c r="H94" s="577"/>
      <c r="I94" s="576"/>
      <c r="J94" s="577"/>
      <c r="K94" s="583"/>
      <c r="L94" s="584"/>
      <c r="M94" s="584"/>
      <c r="N94" s="584"/>
      <c r="O94" s="584"/>
      <c r="P94" s="584"/>
      <c r="Q94" s="584"/>
      <c r="R94" s="585"/>
      <c r="S94" s="581"/>
      <c r="T94" s="582"/>
    </row>
    <row r="95" spans="1:20" ht="18" customHeight="1" x14ac:dyDescent="0.2">
      <c r="A95" s="573"/>
      <c r="B95" s="574"/>
      <c r="C95" s="574"/>
      <c r="D95" s="575"/>
      <c r="E95" s="576"/>
      <c r="F95" s="577"/>
      <c r="G95" s="576"/>
      <c r="H95" s="577"/>
      <c r="I95" s="576"/>
      <c r="J95" s="577"/>
      <c r="K95" s="583"/>
      <c r="L95" s="584"/>
      <c r="M95" s="584"/>
      <c r="N95" s="584"/>
      <c r="O95" s="584"/>
      <c r="P95" s="584"/>
      <c r="Q95" s="584"/>
      <c r="R95" s="585"/>
      <c r="S95" s="581"/>
      <c r="T95" s="582"/>
    </row>
    <row r="96" spans="1:20" ht="18" customHeight="1" x14ac:dyDescent="0.2">
      <c r="A96" s="573"/>
      <c r="B96" s="574"/>
      <c r="C96" s="574"/>
      <c r="D96" s="575"/>
      <c r="E96" s="576"/>
      <c r="F96" s="577"/>
      <c r="G96" s="576"/>
      <c r="H96" s="577"/>
      <c r="I96" s="576"/>
      <c r="J96" s="577"/>
      <c r="K96" s="583"/>
      <c r="L96" s="584"/>
      <c r="M96" s="584"/>
      <c r="N96" s="584"/>
      <c r="O96" s="584"/>
      <c r="P96" s="584"/>
      <c r="Q96" s="584"/>
      <c r="R96" s="585"/>
      <c r="S96" s="581"/>
      <c r="T96" s="582"/>
    </row>
    <row r="97" spans="1:23" ht="18" customHeight="1" x14ac:dyDescent="0.2">
      <c r="A97" s="573"/>
      <c r="B97" s="574"/>
      <c r="C97" s="574"/>
      <c r="D97" s="575"/>
      <c r="E97" s="576"/>
      <c r="F97" s="577"/>
      <c r="G97" s="576"/>
      <c r="H97" s="577"/>
      <c r="I97" s="576"/>
      <c r="J97" s="577"/>
      <c r="K97" s="583"/>
      <c r="L97" s="584"/>
      <c r="M97" s="584"/>
      <c r="N97" s="584"/>
      <c r="O97" s="584"/>
      <c r="P97" s="584"/>
      <c r="Q97" s="584"/>
      <c r="R97" s="585"/>
      <c r="S97" s="581"/>
      <c r="T97" s="582"/>
    </row>
    <row r="98" spans="1:23" ht="18" customHeight="1" x14ac:dyDescent="0.2">
      <c r="A98" s="573"/>
      <c r="B98" s="574"/>
      <c r="C98" s="574"/>
      <c r="D98" s="575"/>
      <c r="E98" s="576"/>
      <c r="F98" s="577"/>
      <c r="G98" s="576"/>
      <c r="H98" s="577"/>
      <c r="I98" s="576"/>
      <c r="J98" s="577"/>
      <c r="K98" s="583"/>
      <c r="L98" s="584"/>
      <c r="M98" s="584"/>
      <c r="N98" s="584"/>
      <c r="O98" s="584"/>
      <c r="P98" s="584"/>
      <c r="Q98" s="584"/>
      <c r="R98" s="585"/>
      <c r="S98" s="581"/>
      <c r="T98" s="582"/>
      <c r="W98" s="62" t="s">
        <v>133</v>
      </c>
    </row>
    <row r="99" spans="1:23" ht="18" customHeight="1" x14ac:dyDescent="0.2">
      <c r="A99" s="573"/>
      <c r="B99" s="574"/>
      <c r="C99" s="574"/>
      <c r="D99" s="575"/>
      <c r="E99" s="576"/>
      <c r="F99" s="577"/>
      <c r="G99" s="576"/>
      <c r="H99" s="577"/>
      <c r="I99" s="576"/>
      <c r="J99" s="577"/>
      <c r="K99" s="583"/>
      <c r="L99" s="584"/>
      <c r="M99" s="584"/>
      <c r="N99" s="584"/>
      <c r="O99" s="584"/>
      <c r="P99" s="584"/>
      <c r="Q99" s="584"/>
      <c r="R99" s="585"/>
      <c r="S99" s="581"/>
      <c r="T99" s="582"/>
    </row>
    <row r="100" spans="1:23" ht="18" customHeight="1" x14ac:dyDescent="0.2">
      <c r="A100" s="573"/>
      <c r="B100" s="574"/>
      <c r="C100" s="574"/>
      <c r="D100" s="575"/>
      <c r="E100" s="576"/>
      <c r="F100" s="577"/>
      <c r="G100" s="576"/>
      <c r="H100" s="577"/>
      <c r="I100" s="576"/>
      <c r="J100" s="577"/>
      <c r="K100" s="583"/>
      <c r="L100" s="584"/>
      <c r="M100" s="584"/>
      <c r="N100" s="584"/>
      <c r="O100" s="584"/>
      <c r="P100" s="584"/>
      <c r="Q100" s="584"/>
      <c r="R100" s="585"/>
      <c r="S100" s="581"/>
      <c r="T100" s="582"/>
    </row>
    <row r="101" spans="1:23" ht="18" customHeight="1" x14ac:dyDescent="0.2">
      <c r="A101" s="573"/>
      <c r="B101" s="574"/>
      <c r="C101" s="574"/>
      <c r="D101" s="575"/>
      <c r="E101" s="576"/>
      <c r="F101" s="577"/>
      <c r="G101" s="576"/>
      <c r="H101" s="577"/>
      <c r="I101" s="576"/>
      <c r="J101" s="577"/>
      <c r="K101" s="578"/>
      <c r="L101" s="579"/>
      <c r="M101" s="579"/>
      <c r="N101" s="579"/>
      <c r="O101" s="579"/>
      <c r="P101" s="579"/>
      <c r="Q101" s="579"/>
      <c r="R101" s="580"/>
      <c r="S101" s="581"/>
      <c r="T101" s="582"/>
    </row>
    <row r="102" spans="1:23" ht="18" customHeight="1" thickBot="1" x14ac:dyDescent="0.25">
      <c r="A102" s="562"/>
      <c r="B102" s="563"/>
      <c r="C102" s="563"/>
      <c r="D102" s="564"/>
      <c r="E102" s="565"/>
      <c r="F102" s="566"/>
      <c r="G102" s="565"/>
      <c r="H102" s="566"/>
      <c r="I102" s="565"/>
      <c r="J102" s="566"/>
      <c r="K102" s="567"/>
      <c r="L102" s="568"/>
      <c r="M102" s="568"/>
      <c r="N102" s="568"/>
      <c r="O102" s="568"/>
      <c r="P102" s="568"/>
      <c r="Q102" s="568"/>
      <c r="R102" s="569"/>
      <c r="S102" s="571">
        <f>SUM(S72:T101)</f>
        <v>0</v>
      </c>
      <c r="T102" s="572"/>
    </row>
    <row r="103" spans="1:23" ht="14.25" thickTop="1" thickBot="1" x14ac:dyDescent="0.25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</row>
    <row r="104" spans="1:23" ht="13.5" thickBot="1" x14ac:dyDescent="0.25">
      <c r="A104" s="370" t="s">
        <v>120</v>
      </c>
      <c r="B104" s="371"/>
      <c r="C104" s="372" t="s">
        <v>134</v>
      </c>
      <c r="D104" s="373"/>
      <c r="E104" s="373"/>
      <c r="F104" s="373"/>
      <c r="G104" s="373"/>
      <c r="H104" s="373"/>
      <c r="I104" s="373"/>
      <c r="J104" s="373"/>
      <c r="K104" s="373"/>
      <c r="L104" s="374"/>
      <c r="M104" s="61"/>
      <c r="N104" s="61"/>
      <c r="O104" s="61"/>
      <c r="P104" s="61"/>
      <c r="Q104" s="61"/>
      <c r="R104" s="61"/>
      <c r="S104" s="61"/>
      <c r="T104" s="61"/>
    </row>
    <row r="105" spans="1:23" ht="13.5" thickBot="1" x14ac:dyDescent="0.2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</row>
    <row r="106" spans="1:23" ht="13.5" thickTop="1" x14ac:dyDescent="0.2">
      <c r="A106" s="72"/>
      <c r="B106" s="472" t="s">
        <v>135</v>
      </c>
      <c r="C106" s="472"/>
      <c r="D106" s="472"/>
      <c r="E106" s="472"/>
      <c r="F106" s="556"/>
      <c r="G106" s="557">
        <f>IF(S102&gt;500,500,S102)</f>
        <v>0</v>
      </c>
      <c r="H106" s="558"/>
      <c r="I106" s="559" t="s">
        <v>136</v>
      </c>
      <c r="J106" s="489" t="s">
        <v>7</v>
      </c>
      <c r="K106" s="560">
        <v>0.85</v>
      </c>
      <c r="L106" s="561"/>
      <c r="M106" s="570" t="s">
        <v>137</v>
      </c>
      <c r="N106" s="418" t="s">
        <v>138</v>
      </c>
      <c r="O106" s="419"/>
      <c r="P106" s="379">
        <f>G106*K106</f>
        <v>0</v>
      </c>
      <c r="Q106" s="380"/>
      <c r="R106" s="380"/>
      <c r="S106" s="380"/>
      <c r="T106" s="381"/>
    </row>
    <row r="107" spans="1:23" x14ac:dyDescent="0.2">
      <c r="A107" s="106"/>
      <c r="B107" s="445"/>
      <c r="C107" s="445"/>
      <c r="D107" s="445"/>
      <c r="E107" s="445"/>
      <c r="F107" s="553"/>
      <c r="G107" s="546"/>
      <c r="H107" s="547"/>
      <c r="I107" s="532"/>
      <c r="J107" s="490"/>
      <c r="K107" s="530"/>
      <c r="L107" s="531"/>
      <c r="M107" s="539"/>
      <c r="N107" s="396"/>
      <c r="O107" s="336"/>
      <c r="P107" s="382"/>
      <c r="Q107" s="382"/>
      <c r="R107" s="382"/>
      <c r="S107" s="382"/>
      <c r="T107" s="383"/>
    </row>
    <row r="108" spans="1:23" x14ac:dyDescent="0.2">
      <c r="A108" s="75"/>
      <c r="B108" s="443" t="s">
        <v>139</v>
      </c>
      <c r="C108" s="443"/>
      <c r="D108" s="443"/>
      <c r="E108" s="443"/>
      <c r="F108" s="552"/>
      <c r="G108" s="544">
        <f>IF(S102&gt;1001,500,S102-G106)</f>
        <v>0</v>
      </c>
      <c r="H108" s="545"/>
      <c r="I108" s="532" t="s">
        <v>136</v>
      </c>
      <c r="J108" s="554" t="s">
        <v>7</v>
      </c>
      <c r="K108" s="528">
        <v>0.75</v>
      </c>
      <c r="L108" s="529"/>
      <c r="M108" s="555" t="s">
        <v>137</v>
      </c>
      <c r="N108" s="395" t="s">
        <v>138</v>
      </c>
      <c r="O108" s="393"/>
      <c r="P108" s="521">
        <f>G108*K108</f>
        <v>0</v>
      </c>
      <c r="Q108" s="522"/>
      <c r="R108" s="522"/>
      <c r="S108" s="522"/>
      <c r="T108" s="523"/>
    </row>
    <row r="109" spans="1:23" x14ac:dyDescent="0.2">
      <c r="A109" s="106"/>
      <c r="B109" s="445"/>
      <c r="C109" s="445"/>
      <c r="D109" s="445"/>
      <c r="E109" s="445"/>
      <c r="F109" s="553"/>
      <c r="G109" s="546"/>
      <c r="H109" s="547"/>
      <c r="I109" s="532"/>
      <c r="J109" s="490"/>
      <c r="K109" s="530"/>
      <c r="L109" s="531"/>
      <c r="M109" s="539"/>
      <c r="N109" s="396"/>
      <c r="O109" s="336"/>
      <c r="P109" s="382"/>
      <c r="Q109" s="382"/>
      <c r="R109" s="382"/>
      <c r="S109" s="382"/>
      <c r="T109" s="383"/>
    </row>
    <row r="110" spans="1:23" x14ac:dyDescent="0.2">
      <c r="A110" s="75"/>
      <c r="B110" s="443" t="s">
        <v>140</v>
      </c>
      <c r="C110" s="443"/>
      <c r="D110" s="443"/>
      <c r="E110" s="443"/>
      <c r="F110" s="552"/>
      <c r="G110" s="544">
        <f>IF(G108=0,0,IF(S102&gt;1700,700,IF(S102&gt;1000,S102-1000,0)))</f>
        <v>0</v>
      </c>
      <c r="H110" s="545"/>
      <c r="I110" s="532" t="s">
        <v>136</v>
      </c>
      <c r="J110" s="554" t="s">
        <v>7</v>
      </c>
      <c r="K110" s="528">
        <v>0.75</v>
      </c>
      <c r="L110" s="529"/>
      <c r="M110" s="538" t="s">
        <v>137</v>
      </c>
      <c r="N110" s="395" t="s">
        <v>138</v>
      </c>
      <c r="O110" s="393"/>
      <c r="P110" s="521">
        <f>G110*K110</f>
        <v>0</v>
      </c>
      <c r="Q110" s="522"/>
      <c r="R110" s="522"/>
      <c r="S110" s="522"/>
      <c r="T110" s="523"/>
    </row>
    <row r="111" spans="1:23" x14ac:dyDescent="0.2">
      <c r="A111" s="106"/>
      <c r="B111" s="445"/>
      <c r="C111" s="445"/>
      <c r="D111" s="445"/>
      <c r="E111" s="445"/>
      <c r="F111" s="553"/>
      <c r="G111" s="546"/>
      <c r="H111" s="547"/>
      <c r="I111" s="532"/>
      <c r="J111" s="490"/>
      <c r="K111" s="530"/>
      <c r="L111" s="531"/>
      <c r="M111" s="539"/>
      <c r="N111" s="396"/>
      <c r="O111" s="336"/>
      <c r="P111" s="382"/>
      <c r="Q111" s="382"/>
      <c r="R111" s="382"/>
      <c r="S111" s="382"/>
      <c r="T111" s="383"/>
    </row>
    <row r="112" spans="1:23" x14ac:dyDescent="0.2">
      <c r="A112" s="75"/>
      <c r="B112" s="540" t="s">
        <v>141</v>
      </c>
      <c r="C112" s="540"/>
      <c r="D112" s="540"/>
      <c r="E112" s="540"/>
      <c r="F112" s="541"/>
      <c r="G112" s="544">
        <f>S102-G106-G108-G110</f>
        <v>0</v>
      </c>
      <c r="H112" s="545"/>
      <c r="I112" s="532" t="s">
        <v>136</v>
      </c>
      <c r="J112" s="548" t="s">
        <v>142</v>
      </c>
      <c r="K112" s="534">
        <v>0.75</v>
      </c>
      <c r="L112" s="535"/>
      <c r="M112" s="538" t="s">
        <v>137</v>
      </c>
      <c r="N112" s="395" t="s">
        <v>138</v>
      </c>
      <c r="O112" s="393"/>
      <c r="P112" s="521">
        <f>G112*K112</f>
        <v>0</v>
      </c>
      <c r="Q112" s="522"/>
      <c r="R112" s="522"/>
      <c r="S112" s="522"/>
      <c r="T112" s="523"/>
    </row>
    <row r="113" spans="1:20" x14ac:dyDescent="0.2">
      <c r="A113" s="75"/>
      <c r="B113" s="542"/>
      <c r="C113" s="542"/>
      <c r="D113" s="542"/>
      <c r="E113" s="542"/>
      <c r="F113" s="543"/>
      <c r="G113" s="546"/>
      <c r="H113" s="547"/>
      <c r="I113" s="532"/>
      <c r="J113" s="549"/>
      <c r="K113" s="550"/>
      <c r="L113" s="551"/>
      <c r="M113" s="539"/>
      <c r="N113" s="396"/>
      <c r="O113" s="336"/>
      <c r="P113" s="382"/>
      <c r="Q113" s="382"/>
      <c r="R113" s="382"/>
      <c r="S113" s="382"/>
      <c r="T113" s="383"/>
    </row>
    <row r="114" spans="1:20" x14ac:dyDescent="0.2">
      <c r="A114" s="107"/>
      <c r="B114" s="524"/>
      <c r="C114" s="524"/>
      <c r="D114" s="524"/>
      <c r="E114" s="524"/>
      <c r="F114" s="525"/>
      <c r="G114" s="528"/>
      <c r="H114" s="529"/>
      <c r="I114" s="532" t="s">
        <v>136</v>
      </c>
      <c r="J114" s="485" t="s">
        <v>142</v>
      </c>
      <c r="K114" s="534"/>
      <c r="L114" s="535"/>
      <c r="M114" s="538" t="s">
        <v>137</v>
      </c>
      <c r="N114" s="395" t="s">
        <v>138</v>
      </c>
      <c r="O114" s="393"/>
      <c r="P114" s="521">
        <f>G114*K114</f>
        <v>0</v>
      </c>
      <c r="Q114" s="522"/>
      <c r="R114" s="522"/>
      <c r="S114" s="522"/>
      <c r="T114" s="523"/>
    </row>
    <row r="115" spans="1:20" x14ac:dyDescent="0.2">
      <c r="A115" s="89"/>
      <c r="B115" s="526"/>
      <c r="C115" s="526"/>
      <c r="D115" s="526"/>
      <c r="E115" s="526"/>
      <c r="F115" s="527"/>
      <c r="G115" s="530"/>
      <c r="H115" s="531"/>
      <c r="I115" s="533"/>
      <c r="J115" s="486"/>
      <c r="K115" s="536"/>
      <c r="L115" s="537"/>
      <c r="M115" s="539"/>
      <c r="N115" s="484"/>
      <c r="O115" s="338"/>
      <c r="P115" s="382"/>
      <c r="Q115" s="382"/>
      <c r="R115" s="382"/>
      <c r="S115" s="382"/>
      <c r="T115" s="383"/>
    </row>
    <row r="116" spans="1:20" x14ac:dyDescent="0.2">
      <c r="A116" s="75"/>
      <c r="B116" s="430" t="s">
        <v>143</v>
      </c>
      <c r="C116" s="430"/>
      <c r="D116" s="430"/>
      <c r="E116" s="430"/>
      <c r="F116" s="430"/>
      <c r="G116" s="430"/>
      <c r="H116" s="430"/>
      <c r="I116" s="430"/>
      <c r="J116" s="430"/>
      <c r="K116" s="430"/>
      <c r="L116" s="430"/>
      <c r="M116" s="431"/>
      <c r="N116" s="405" t="s">
        <v>138</v>
      </c>
      <c r="O116" s="406"/>
      <c r="P116" s="362">
        <f>P106+P108+P110+P112+P114</f>
        <v>0</v>
      </c>
      <c r="Q116" s="363"/>
      <c r="R116" s="363"/>
      <c r="S116" s="363"/>
      <c r="T116" s="364"/>
    </row>
    <row r="117" spans="1:20" ht="13.5" thickBot="1" x14ac:dyDescent="0.25">
      <c r="A117" s="80"/>
      <c r="B117" s="432"/>
      <c r="C117" s="432"/>
      <c r="D117" s="432"/>
      <c r="E117" s="432"/>
      <c r="F117" s="432"/>
      <c r="G117" s="432"/>
      <c r="H117" s="432"/>
      <c r="I117" s="432"/>
      <c r="J117" s="432"/>
      <c r="K117" s="432"/>
      <c r="L117" s="432"/>
      <c r="M117" s="433"/>
      <c r="N117" s="407"/>
      <c r="O117" s="408"/>
      <c r="P117" s="368"/>
      <c r="Q117" s="368"/>
      <c r="R117" s="368"/>
      <c r="S117" s="368"/>
      <c r="T117" s="369"/>
    </row>
    <row r="118" spans="1:20" ht="14.25" thickTop="1" thickBot="1" x14ac:dyDescent="0.25">
      <c r="A118" s="61" t="s">
        <v>123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>
        <v>2</v>
      </c>
    </row>
    <row r="119" spans="1:20" ht="13.5" thickBot="1" x14ac:dyDescent="0.25">
      <c r="A119" s="370" t="s">
        <v>63</v>
      </c>
      <c r="B119" s="371"/>
      <c r="C119" s="108" t="s">
        <v>144</v>
      </c>
      <c r="D119" s="109"/>
      <c r="E119" s="109"/>
      <c r="F119" s="109"/>
      <c r="G119" s="109"/>
      <c r="H119" s="109"/>
      <c r="I119" s="109"/>
      <c r="J119" s="109"/>
      <c r="K119" s="110"/>
      <c r="L119" s="110"/>
      <c r="M119" s="61"/>
      <c r="N119" s="61"/>
      <c r="O119" s="61"/>
      <c r="P119" s="61"/>
      <c r="Q119" s="61"/>
      <c r="R119" s="61"/>
      <c r="S119" s="61"/>
      <c r="T119" s="61"/>
    </row>
    <row r="120" spans="1:20" ht="13.5" thickBot="1" x14ac:dyDescent="0.25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</row>
    <row r="121" spans="1:20" ht="13.5" thickTop="1" x14ac:dyDescent="0.2">
      <c r="A121" s="72"/>
      <c r="B121" s="111" t="s">
        <v>145</v>
      </c>
      <c r="C121" s="111"/>
      <c r="D121" s="73"/>
      <c r="E121" s="112"/>
      <c r="F121" s="516"/>
      <c r="G121" s="517"/>
      <c r="H121" s="517"/>
      <c r="I121" s="517"/>
      <c r="J121" s="517"/>
      <c r="K121" s="517"/>
      <c r="L121" s="517"/>
      <c r="M121" s="518"/>
      <c r="N121" s="418" t="s">
        <v>138</v>
      </c>
      <c r="O121" s="419"/>
      <c r="P121" s="519"/>
      <c r="Q121" s="519"/>
      <c r="R121" s="519"/>
      <c r="S121" s="519"/>
      <c r="T121" s="520"/>
    </row>
    <row r="122" spans="1:20" x14ac:dyDescent="0.2">
      <c r="A122" s="106"/>
      <c r="B122" s="113" t="s">
        <v>146</v>
      </c>
      <c r="C122" s="113"/>
      <c r="D122" s="114"/>
      <c r="E122" s="115"/>
      <c r="F122" s="513"/>
      <c r="G122" s="514"/>
      <c r="H122" s="514"/>
      <c r="I122" s="514"/>
      <c r="J122" s="514"/>
      <c r="K122" s="514"/>
      <c r="L122" s="514"/>
      <c r="M122" s="515"/>
      <c r="N122" s="396"/>
      <c r="O122" s="336"/>
      <c r="P122" s="504"/>
      <c r="Q122" s="504"/>
      <c r="R122" s="504"/>
      <c r="S122" s="504"/>
      <c r="T122" s="505"/>
    </row>
    <row r="123" spans="1:20" x14ac:dyDescent="0.2">
      <c r="A123" s="75"/>
      <c r="B123" s="97" t="s">
        <v>147</v>
      </c>
      <c r="C123" s="97"/>
      <c r="D123" s="61"/>
      <c r="E123" s="116"/>
      <c r="F123" s="510"/>
      <c r="G123" s="511"/>
      <c r="H123" s="511"/>
      <c r="I123" s="511"/>
      <c r="J123" s="511"/>
      <c r="K123" s="511"/>
      <c r="L123" s="511"/>
      <c r="M123" s="512"/>
      <c r="N123" s="395" t="s">
        <v>138</v>
      </c>
      <c r="O123" s="393"/>
      <c r="P123" s="498"/>
      <c r="Q123" s="498"/>
      <c r="R123" s="498"/>
      <c r="S123" s="498"/>
      <c r="T123" s="499"/>
    </row>
    <row r="124" spans="1:20" x14ac:dyDescent="0.2">
      <c r="A124" s="106"/>
      <c r="B124" s="113" t="s">
        <v>146</v>
      </c>
      <c r="C124" s="113"/>
      <c r="D124" s="114"/>
      <c r="E124" s="115"/>
      <c r="F124" s="513"/>
      <c r="G124" s="514"/>
      <c r="H124" s="514"/>
      <c r="I124" s="514"/>
      <c r="J124" s="514"/>
      <c r="K124" s="514"/>
      <c r="L124" s="514"/>
      <c r="M124" s="515"/>
      <c r="N124" s="396"/>
      <c r="O124" s="336"/>
      <c r="P124" s="504"/>
      <c r="Q124" s="504"/>
      <c r="R124" s="504"/>
      <c r="S124" s="504"/>
      <c r="T124" s="505"/>
    </row>
    <row r="125" spans="1:20" x14ac:dyDescent="0.2">
      <c r="A125" s="75"/>
      <c r="B125" s="97" t="s">
        <v>148</v>
      </c>
      <c r="C125" s="97"/>
      <c r="D125" s="61"/>
      <c r="E125" s="116"/>
      <c r="F125" s="495"/>
      <c r="G125" s="496"/>
      <c r="H125" s="496"/>
      <c r="I125" s="496"/>
      <c r="J125" s="496"/>
      <c r="K125" s="496"/>
      <c r="L125" s="496"/>
      <c r="M125" s="497"/>
      <c r="N125" s="395" t="s">
        <v>138</v>
      </c>
      <c r="O125" s="393"/>
      <c r="P125" s="498"/>
      <c r="Q125" s="498"/>
      <c r="R125" s="498"/>
      <c r="S125" s="498"/>
      <c r="T125" s="499"/>
    </row>
    <row r="126" spans="1:20" x14ac:dyDescent="0.2">
      <c r="A126" s="106"/>
      <c r="B126" s="113" t="s">
        <v>146</v>
      </c>
      <c r="C126" s="113"/>
      <c r="D126" s="114"/>
      <c r="E126" s="115"/>
      <c r="F126" s="506"/>
      <c r="G126" s="334"/>
      <c r="H126" s="334"/>
      <c r="I126" s="334"/>
      <c r="J126" s="334"/>
      <c r="K126" s="334"/>
      <c r="L126" s="334"/>
      <c r="M126" s="335"/>
      <c r="N126" s="396"/>
      <c r="O126" s="336"/>
      <c r="P126" s="504"/>
      <c r="Q126" s="504"/>
      <c r="R126" s="504"/>
      <c r="S126" s="504"/>
      <c r="T126" s="505"/>
    </row>
    <row r="127" spans="1:20" x14ac:dyDescent="0.2">
      <c r="A127" s="75"/>
      <c r="B127" s="97" t="s">
        <v>149</v>
      </c>
      <c r="C127" s="97"/>
      <c r="D127" s="61"/>
      <c r="E127" s="116"/>
      <c r="F127" s="495"/>
      <c r="G127" s="496"/>
      <c r="H127" s="496"/>
      <c r="I127" s="496"/>
      <c r="J127" s="496"/>
      <c r="K127" s="496"/>
      <c r="L127" s="496"/>
      <c r="M127" s="497"/>
      <c r="N127" s="395" t="s">
        <v>138</v>
      </c>
      <c r="O127" s="393"/>
      <c r="P127" s="498"/>
      <c r="Q127" s="498"/>
      <c r="R127" s="498"/>
      <c r="S127" s="498"/>
      <c r="T127" s="499"/>
    </row>
    <row r="128" spans="1:20" x14ac:dyDescent="0.2">
      <c r="A128" s="106"/>
      <c r="B128" s="113" t="s">
        <v>146</v>
      </c>
      <c r="C128" s="113"/>
      <c r="D128" s="114"/>
      <c r="E128" s="115"/>
      <c r="F128" s="506"/>
      <c r="G128" s="334"/>
      <c r="H128" s="334"/>
      <c r="I128" s="334"/>
      <c r="J128" s="334"/>
      <c r="K128" s="334"/>
      <c r="L128" s="334"/>
      <c r="M128" s="335"/>
      <c r="N128" s="396"/>
      <c r="O128" s="336"/>
      <c r="P128" s="504"/>
      <c r="Q128" s="504"/>
      <c r="R128" s="504"/>
      <c r="S128" s="504"/>
      <c r="T128" s="505"/>
    </row>
    <row r="129" spans="1:20" x14ac:dyDescent="0.2">
      <c r="A129" s="75"/>
      <c r="B129" s="97" t="s">
        <v>150</v>
      </c>
      <c r="C129" s="97"/>
      <c r="D129" s="61"/>
      <c r="E129" s="116"/>
      <c r="F129" s="507"/>
      <c r="G129" s="508"/>
      <c r="H129" s="508"/>
      <c r="I129" s="508"/>
      <c r="J129" s="508"/>
      <c r="K129" s="508"/>
      <c r="L129" s="508"/>
      <c r="M129" s="509"/>
      <c r="N129" s="395" t="s">
        <v>138</v>
      </c>
      <c r="O129" s="393"/>
      <c r="P129" s="498"/>
      <c r="Q129" s="498"/>
      <c r="R129" s="498"/>
      <c r="S129" s="498"/>
      <c r="T129" s="499"/>
    </row>
    <row r="130" spans="1:20" x14ac:dyDescent="0.2">
      <c r="A130" s="106"/>
      <c r="B130" s="113" t="s">
        <v>146</v>
      </c>
      <c r="C130" s="113"/>
      <c r="D130" s="114"/>
      <c r="E130" s="115"/>
      <c r="F130" s="506"/>
      <c r="G130" s="334"/>
      <c r="H130" s="334"/>
      <c r="I130" s="334"/>
      <c r="J130" s="334"/>
      <c r="K130" s="334"/>
      <c r="L130" s="334"/>
      <c r="M130" s="335"/>
      <c r="N130" s="396"/>
      <c r="O130" s="336"/>
      <c r="P130" s="504"/>
      <c r="Q130" s="504"/>
      <c r="R130" s="504"/>
      <c r="S130" s="504"/>
      <c r="T130" s="505"/>
    </row>
    <row r="131" spans="1:20" x14ac:dyDescent="0.2">
      <c r="A131" s="107"/>
      <c r="B131" s="117" t="s">
        <v>151</v>
      </c>
      <c r="C131" s="117"/>
      <c r="D131" s="118"/>
      <c r="E131" s="119"/>
      <c r="F131" s="495"/>
      <c r="G131" s="496"/>
      <c r="H131" s="496"/>
      <c r="I131" s="496"/>
      <c r="J131" s="496"/>
      <c r="K131" s="496"/>
      <c r="L131" s="496"/>
      <c r="M131" s="497"/>
      <c r="N131" s="395" t="s">
        <v>138</v>
      </c>
      <c r="O131" s="393"/>
      <c r="P131" s="498"/>
      <c r="Q131" s="498"/>
      <c r="R131" s="498"/>
      <c r="S131" s="498"/>
      <c r="T131" s="499"/>
    </row>
    <row r="132" spans="1:20" x14ac:dyDescent="0.2">
      <c r="A132" s="89"/>
      <c r="B132" s="120" t="s">
        <v>152</v>
      </c>
      <c r="C132" s="120"/>
      <c r="D132" s="91"/>
      <c r="E132" s="121"/>
      <c r="F132" s="502"/>
      <c r="G132" s="386"/>
      <c r="H132" s="386"/>
      <c r="I132" s="386"/>
      <c r="J132" s="386"/>
      <c r="K132" s="386"/>
      <c r="L132" s="386"/>
      <c r="M132" s="503"/>
      <c r="N132" s="484"/>
      <c r="O132" s="338"/>
      <c r="P132" s="500"/>
      <c r="Q132" s="500"/>
      <c r="R132" s="500"/>
      <c r="S132" s="500"/>
      <c r="T132" s="501"/>
    </row>
    <row r="133" spans="1:20" x14ac:dyDescent="0.2">
      <c r="A133" s="75"/>
      <c r="B133" s="430" t="s">
        <v>153</v>
      </c>
      <c r="C133" s="430"/>
      <c r="D133" s="430"/>
      <c r="E133" s="430"/>
      <c r="F133" s="430"/>
      <c r="G133" s="430"/>
      <c r="H133" s="430"/>
      <c r="I133" s="430"/>
      <c r="J133" s="430"/>
      <c r="K133" s="430"/>
      <c r="L133" s="430"/>
      <c r="M133" s="431"/>
      <c r="N133" s="405" t="s">
        <v>138</v>
      </c>
      <c r="O133" s="406"/>
      <c r="P133" s="409">
        <f>P121+P123+P125+P127+P129+P131</f>
        <v>0</v>
      </c>
      <c r="Q133" s="409"/>
      <c r="R133" s="409"/>
      <c r="S133" s="409"/>
      <c r="T133" s="410"/>
    </row>
    <row r="134" spans="1:20" ht="13.5" thickBot="1" x14ac:dyDescent="0.25">
      <c r="A134" s="80"/>
      <c r="B134" s="432"/>
      <c r="C134" s="432"/>
      <c r="D134" s="432"/>
      <c r="E134" s="432"/>
      <c r="F134" s="432"/>
      <c r="G134" s="432"/>
      <c r="H134" s="432"/>
      <c r="I134" s="432"/>
      <c r="J134" s="432"/>
      <c r="K134" s="432"/>
      <c r="L134" s="432"/>
      <c r="M134" s="433"/>
      <c r="N134" s="407"/>
      <c r="O134" s="408"/>
      <c r="P134" s="411"/>
      <c r="Q134" s="411"/>
      <c r="R134" s="411"/>
      <c r="S134" s="411"/>
      <c r="T134" s="412"/>
    </row>
    <row r="135" spans="1:20" ht="14.25" thickTop="1" thickBot="1" x14ac:dyDescent="0.25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</row>
    <row r="136" spans="1:20" ht="13.5" thickBot="1" x14ac:dyDescent="0.25">
      <c r="A136" s="370" t="s">
        <v>121</v>
      </c>
      <c r="B136" s="371"/>
      <c r="C136" s="108" t="s">
        <v>154</v>
      </c>
      <c r="D136" s="109"/>
      <c r="E136" s="109"/>
      <c r="F136" s="109"/>
      <c r="G136" s="109"/>
      <c r="H136" s="109"/>
      <c r="I136" s="109"/>
      <c r="J136" s="109"/>
      <c r="K136" s="110"/>
      <c r="L136" s="61"/>
      <c r="M136" s="61"/>
      <c r="N136" s="61"/>
      <c r="O136" s="61"/>
      <c r="P136" s="61"/>
      <c r="Q136" s="61"/>
      <c r="R136" s="61"/>
      <c r="S136" s="61"/>
      <c r="T136" s="61"/>
    </row>
    <row r="137" spans="1:20" ht="13.5" thickBot="1" x14ac:dyDescent="0.25">
      <c r="A137" s="61"/>
      <c r="B137" s="61"/>
      <c r="C137" s="61"/>
      <c r="D137" s="61"/>
      <c r="E137" s="61"/>
      <c r="F137" s="61"/>
      <c r="G137" s="61"/>
      <c r="H137" s="61"/>
      <c r="I137" s="122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</row>
    <row r="138" spans="1:20" ht="13.5" customHeight="1" thickTop="1" x14ac:dyDescent="0.2">
      <c r="A138" s="72"/>
      <c r="B138" s="489" t="s">
        <v>155</v>
      </c>
      <c r="C138" s="489"/>
      <c r="D138" s="489"/>
      <c r="E138" s="474"/>
      <c r="F138" s="475"/>
      <c r="G138" s="475"/>
      <c r="H138" s="123" t="s">
        <v>156</v>
      </c>
      <c r="I138" s="124" t="s">
        <v>7</v>
      </c>
      <c r="J138" s="125" t="s">
        <v>157</v>
      </c>
      <c r="K138" s="475"/>
      <c r="L138" s="475"/>
      <c r="M138" s="126" t="s">
        <v>158</v>
      </c>
      <c r="N138" s="127" t="s">
        <v>138</v>
      </c>
      <c r="O138" s="128"/>
      <c r="P138" s="491">
        <f>E138*K138</f>
        <v>0</v>
      </c>
      <c r="Q138" s="491"/>
      <c r="R138" s="491"/>
      <c r="S138" s="491"/>
      <c r="T138" s="492"/>
    </row>
    <row r="139" spans="1:20" ht="12.75" customHeight="1" x14ac:dyDescent="0.2">
      <c r="A139" s="106"/>
      <c r="B139" s="490"/>
      <c r="C139" s="490"/>
      <c r="D139" s="490"/>
      <c r="E139" s="476"/>
      <c r="F139" s="349"/>
      <c r="G139" s="349"/>
      <c r="H139" s="129"/>
      <c r="I139" s="130" t="s">
        <v>7</v>
      </c>
      <c r="J139" s="131"/>
      <c r="K139" s="349"/>
      <c r="L139" s="349"/>
      <c r="M139" s="132"/>
      <c r="N139" s="133" t="s">
        <v>138</v>
      </c>
      <c r="O139" s="134"/>
      <c r="P139" s="493">
        <f>E139*K139</f>
        <v>0</v>
      </c>
      <c r="Q139" s="493"/>
      <c r="R139" s="493"/>
      <c r="S139" s="493"/>
      <c r="T139" s="494"/>
    </row>
    <row r="140" spans="1:20" x14ac:dyDescent="0.2">
      <c r="A140" s="107"/>
      <c r="B140" s="485" t="s">
        <v>159</v>
      </c>
      <c r="C140" s="485"/>
      <c r="D140" s="485"/>
      <c r="E140" s="449"/>
      <c r="F140" s="347"/>
      <c r="G140" s="347"/>
      <c r="H140" s="452" t="s">
        <v>156</v>
      </c>
      <c r="I140" s="487" t="s">
        <v>7</v>
      </c>
      <c r="J140" s="456" t="s">
        <v>157</v>
      </c>
      <c r="K140" s="458"/>
      <c r="L140" s="458"/>
      <c r="M140" s="482" t="s">
        <v>158</v>
      </c>
      <c r="N140" s="395" t="s">
        <v>138</v>
      </c>
      <c r="O140" s="393"/>
      <c r="P140" s="426">
        <f>E140*K140</f>
        <v>0</v>
      </c>
      <c r="Q140" s="426"/>
      <c r="R140" s="426"/>
      <c r="S140" s="426"/>
      <c r="T140" s="427"/>
    </row>
    <row r="141" spans="1:20" x14ac:dyDescent="0.2">
      <c r="A141" s="89"/>
      <c r="B141" s="486"/>
      <c r="C141" s="486"/>
      <c r="D141" s="486"/>
      <c r="E141" s="450"/>
      <c r="F141" s="451"/>
      <c r="G141" s="451"/>
      <c r="H141" s="453"/>
      <c r="I141" s="488"/>
      <c r="J141" s="457"/>
      <c r="K141" s="349"/>
      <c r="L141" s="349"/>
      <c r="M141" s="483"/>
      <c r="N141" s="484"/>
      <c r="O141" s="338"/>
      <c r="P141" s="428"/>
      <c r="Q141" s="428"/>
      <c r="R141" s="428"/>
      <c r="S141" s="428"/>
      <c r="T141" s="429"/>
    </row>
    <row r="142" spans="1:20" x14ac:dyDescent="0.2">
      <c r="A142" s="75"/>
      <c r="B142" s="430" t="s">
        <v>160</v>
      </c>
      <c r="C142" s="430"/>
      <c r="D142" s="430"/>
      <c r="E142" s="430"/>
      <c r="F142" s="430"/>
      <c r="G142" s="430"/>
      <c r="H142" s="430"/>
      <c r="I142" s="430"/>
      <c r="J142" s="430"/>
      <c r="K142" s="430"/>
      <c r="L142" s="430"/>
      <c r="M142" s="431"/>
      <c r="N142" s="405" t="s">
        <v>138</v>
      </c>
      <c r="O142" s="406"/>
      <c r="P142" s="438">
        <f>SUM(P138:T141)</f>
        <v>0</v>
      </c>
      <c r="Q142" s="439"/>
      <c r="R142" s="439"/>
      <c r="S142" s="439"/>
      <c r="T142" s="440"/>
    </row>
    <row r="143" spans="1:20" ht="13.5" thickBot="1" x14ac:dyDescent="0.25">
      <c r="A143" s="80"/>
      <c r="B143" s="432"/>
      <c r="C143" s="432"/>
      <c r="D143" s="432"/>
      <c r="E143" s="432"/>
      <c r="F143" s="432"/>
      <c r="G143" s="432"/>
      <c r="H143" s="432"/>
      <c r="I143" s="432"/>
      <c r="J143" s="432"/>
      <c r="K143" s="432"/>
      <c r="L143" s="432"/>
      <c r="M143" s="433"/>
      <c r="N143" s="407"/>
      <c r="O143" s="408"/>
      <c r="P143" s="441"/>
      <c r="Q143" s="441"/>
      <c r="R143" s="441"/>
      <c r="S143" s="441"/>
      <c r="T143" s="442"/>
    </row>
    <row r="144" spans="1:20" ht="14.25" thickTop="1" thickBot="1" x14ac:dyDescent="0.25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</row>
    <row r="145" spans="1:20" ht="13.5" thickBot="1" x14ac:dyDescent="0.25">
      <c r="A145" s="370" t="s">
        <v>64</v>
      </c>
      <c r="B145" s="371"/>
      <c r="C145" s="108" t="s">
        <v>161</v>
      </c>
      <c r="D145" s="109"/>
      <c r="E145" s="109"/>
      <c r="F145" s="109"/>
      <c r="G145" s="109"/>
      <c r="H145" s="109"/>
      <c r="I145" s="109"/>
      <c r="J145" s="109"/>
      <c r="K145" s="110"/>
      <c r="L145" s="61"/>
      <c r="M145" s="61"/>
      <c r="N145" s="61"/>
      <c r="O145" s="61"/>
      <c r="P145" s="61"/>
      <c r="Q145" s="61"/>
      <c r="R145" s="61"/>
      <c r="S145" s="61"/>
      <c r="T145" s="61"/>
    </row>
    <row r="146" spans="1:20" ht="13.5" thickBot="1" x14ac:dyDescent="0.25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</row>
    <row r="147" spans="1:20" ht="13.5" thickTop="1" x14ac:dyDescent="0.2">
      <c r="A147" s="72"/>
      <c r="B147" s="472" t="s">
        <v>162</v>
      </c>
      <c r="C147" s="472"/>
      <c r="D147" s="472"/>
      <c r="E147" s="474"/>
      <c r="F147" s="475"/>
      <c r="G147" s="475"/>
      <c r="H147" s="477" t="s">
        <v>156</v>
      </c>
      <c r="I147" s="479" t="s">
        <v>7</v>
      </c>
      <c r="J147" s="481" t="s">
        <v>157</v>
      </c>
      <c r="K147" s="461" t="str">
        <f>IFERROR(P147/E147,"")</f>
        <v/>
      </c>
      <c r="L147" s="461"/>
      <c r="M147" s="463" t="s">
        <v>158</v>
      </c>
      <c r="N147" s="377" t="s">
        <v>138</v>
      </c>
      <c r="O147" s="378"/>
      <c r="P147" s="464"/>
      <c r="Q147" s="464"/>
      <c r="R147" s="464"/>
      <c r="S147" s="464"/>
      <c r="T147" s="465"/>
    </row>
    <row r="148" spans="1:20" x14ac:dyDescent="0.2">
      <c r="A148" s="75"/>
      <c r="B148" s="473"/>
      <c r="C148" s="473"/>
      <c r="D148" s="473"/>
      <c r="E148" s="476"/>
      <c r="F148" s="349"/>
      <c r="G148" s="349"/>
      <c r="H148" s="478"/>
      <c r="I148" s="480"/>
      <c r="J148" s="457"/>
      <c r="K148" s="462"/>
      <c r="L148" s="462"/>
      <c r="M148" s="460"/>
      <c r="N148" s="345"/>
      <c r="O148" s="346"/>
      <c r="P148" s="466"/>
      <c r="Q148" s="466"/>
      <c r="R148" s="466"/>
      <c r="S148" s="466"/>
      <c r="T148" s="467"/>
    </row>
    <row r="149" spans="1:20" x14ac:dyDescent="0.2">
      <c r="A149" s="135"/>
      <c r="B149" s="468" t="s">
        <v>163</v>
      </c>
      <c r="C149" s="468"/>
      <c r="D149" s="468"/>
      <c r="E149" s="469"/>
      <c r="F149" s="470"/>
      <c r="G149" s="470"/>
      <c r="H149" s="470"/>
      <c r="I149" s="470"/>
      <c r="J149" s="470"/>
      <c r="K149" s="470"/>
      <c r="L149" s="470"/>
      <c r="M149" s="470"/>
      <c r="N149" s="470"/>
      <c r="O149" s="470"/>
      <c r="P149" s="470"/>
      <c r="Q149" s="470"/>
      <c r="R149" s="470"/>
      <c r="S149" s="470"/>
      <c r="T149" s="471"/>
    </row>
    <row r="150" spans="1:20" x14ac:dyDescent="0.2">
      <c r="A150" s="107"/>
      <c r="B150" s="443" t="s">
        <v>164</v>
      </c>
      <c r="C150" s="443"/>
      <c r="D150" s="443"/>
      <c r="E150" s="443"/>
      <c r="F150" s="443"/>
      <c r="G150" s="443"/>
      <c r="H150" s="443"/>
      <c r="I150" s="443"/>
      <c r="J150" s="443"/>
      <c r="K150" s="443"/>
      <c r="L150" s="443"/>
      <c r="M150" s="444"/>
      <c r="N150" s="343" t="s">
        <v>138</v>
      </c>
      <c r="O150" s="344"/>
      <c r="P150" s="397"/>
      <c r="Q150" s="397"/>
      <c r="R150" s="397"/>
      <c r="S150" s="397"/>
      <c r="T150" s="398"/>
    </row>
    <row r="151" spans="1:20" x14ac:dyDescent="0.2">
      <c r="A151" s="106"/>
      <c r="B151" s="445"/>
      <c r="C151" s="445"/>
      <c r="D151" s="445"/>
      <c r="E151" s="445"/>
      <c r="F151" s="445"/>
      <c r="G151" s="445"/>
      <c r="H151" s="445"/>
      <c r="I151" s="445"/>
      <c r="J151" s="445"/>
      <c r="K151" s="445"/>
      <c r="L151" s="445"/>
      <c r="M151" s="446"/>
      <c r="N151" s="345"/>
      <c r="O151" s="346"/>
      <c r="P151" s="399"/>
      <c r="Q151" s="399"/>
      <c r="R151" s="399"/>
      <c r="S151" s="399"/>
      <c r="T151" s="400"/>
    </row>
    <row r="152" spans="1:20" x14ac:dyDescent="0.2">
      <c r="A152" s="107"/>
      <c r="B152" s="443" t="s">
        <v>165</v>
      </c>
      <c r="C152" s="447"/>
      <c r="D152" s="447"/>
      <c r="E152" s="449"/>
      <c r="F152" s="347"/>
      <c r="G152" s="347"/>
      <c r="H152" s="452" t="s">
        <v>156</v>
      </c>
      <c r="I152" s="454" t="s">
        <v>7</v>
      </c>
      <c r="J152" s="456" t="s">
        <v>157</v>
      </c>
      <c r="K152" s="458"/>
      <c r="L152" s="458"/>
      <c r="M152" s="459" t="s">
        <v>158</v>
      </c>
      <c r="N152" s="343" t="s">
        <v>138</v>
      </c>
      <c r="O152" s="344"/>
      <c r="P152" s="426">
        <f>E152*K152</f>
        <v>0</v>
      </c>
      <c r="Q152" s="426"/>
      <c r="R152" s="426"/>
      <c r="S152" s="426"/>
      <c r="T152" s="427"/>
    </row>
    <row r="153" spans="1:20" x14ac:dyDescent="0.2">
      <c r="A153" s="89"/>
      <c r="B153" s="448"/>
      <c r="C153" s="448"/>
      <c r="D153" s="448"/>
      <c r="E153" s="450"/>
      <c r="F153" s="451"/>
      <c r="G153" s="451"/>
      <c r="H153" s="453"/>
      <c r="I153" s="455"/>
      <c r="J153" s="457"/>
      <c r="K153" s="349"/>
      <c r="L153" s="349"/>
      <c r="M153" s="460"/>
      <c r="N153" s="424"/>
      <c r="O153" s="425"/>
      <c r="P153" s="428"/>
      <c r="Q153" s="428"/>
      <c r="R153" s="428"/>
      <c r="S153" s="428"/>
      <c r="T153" s="429"/>
    </row>
    <row r="154" spans="1:20" x14ac:dyDescent="0.2">
      <c r="A154" s="75"/>
      <c r="B154" s="430" t="s">
        <v>166</v>
      </c>
      <c r="C154" s="430"/>
      <c r="D154" s="430"/>
      <c r="E154" s="430"/>
      <c r="F154" s="430"/>
      <c r="G154" s="430"/>
      <c r="H154" s="430"/>
      <c r="I154" s="430"/>
      <c r="J154" s="430"/>
      <c r="K154" s="430"/>
      <c r="L154" s="430"/>
      <c r="M154" s="431"/>
      <c r="N154" s="434" t="s">
        <v>138</v>
      </c>
      <c r="O154" s="435"/>
      <c r="P154" s="438">
        <f>P147+P150+P152</f>
        <v>0</v>
      </c>
      <c r="Q154" s="439"/>
      <c r="R154" s="439"/>
      <c r="S154" s="439"/>
      <c r="T154" s="440"/>
    </row>
    <row r="155" spans="1:20" ht="13.5" thickBot="1" x14ac:dyDescent="0.25">
      <c r="A155" s="80"/>
      <c r="B155" s="432"/>
      <c r="C155" s="432"/>
      <c r="D155" s="432"/>
      <c r="E155" s="432"/>
      <c r="F155" s="432"/>
      <c r="G155" s="432"/>
      <c r="H155" s="432"/>
      <c r="I155" s="432"/>
      <c r="J155" s="432"/>
      <c r="K155" s="432"/>
      <c r="L155" s="432"/>
      <c r="M155" s="433"/>
      <c r="N155" s="436"/>
      <c r="O155" s="437"/>
      <c r="P155" s="441"/>
      <c r="Q155" s="441"/>
      <c r="R155" s="441"/>
      <c r="S155" s="441"/>
      <c r="T155" s="442"/>
    </row>
    <row r="156" spans="1:20" ht="14.25" thickTop="1" thickBot="1" x14ac:dyDescent="0.25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</row>
    <row r="157" spans="1:20" ht="13.5" thickBot="1" x14ac:dyDescent="0.25">
      <c r="A157" s="370" t="s">
        <v>167</v>
      </c>
      <c r="B157" s="371"/>
      <c r="C157" s="372" t="s">
        <v>168</v>
      </c>
      <c r="D157" s="373"/>
      <c r="E157" s="373"/>
      <c r="F157" s="373"/>
      <c r="G157" s="373"/>
      <c r="H157" s="374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</row>
    <row r="158" spans="1:20" ht="13.5" thickBot="1" x14ac:dyDescent="0.25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</row>
    <row r="159" spans="1:20" ht="13.5" thickTop="1" x14ac:dyDescent="0.2">
      <c r="A159" s="168"/>
      <c r="B159" s="169" t="s">
        <v>169</v>
      </c>
      <c r="C159" s="169"/>
      <c r="D159" s="169"/>
      <c r="E159" s="169"/>
      <c r="F159" s="170"/>
      <c r="G159" s="170"/>
      <c r="H159" s="416"/>
      <c r="I159" s="416"/>
      <c r="J159" s="416"/>
      <c r="K159" s="416"/>
      <c r="L159" s="416"/>
      <c r="M159" s="416"/>
      <c r="N159" s="417"/>
      <c r="O159" s="418" t="s">
        <v>138</v>
      </c>
      <c r="P159" s="419"/>
      <c r="Q159" s="420"/>
      <c r="R159" s="420"/>
      <c r="S159" s="420"/>
      <c r="T159" s="421"/>
    </row>
    <row r="160" spans="1:20" x14ac:dyDescent="0.2">
      <c r="A160" s="171"/>
      <c r="B160" s="172" t="s">
        <v>225</v>
      </c>
      <c r="C160" s="172"/>
      <c r="D160" s="172"/>
      <c r="E160" s="172"/>
      <c r="F160" s="173"/>
      <c r="G160" s="173"/>
      <c r="H160" s="422"/>
      <c r="I160" s="422"/>
      <c r="J160" s="422"/>
      <c r="K160" s="422"/>
      <c r="L160" s="422"/>
      <c r="M160" s="422"/>
      <c r="N160" s="423"/>
      <c r="O160" s="396"/>
      <c r="P160" s="336"/>
      <c r="Q160" s="399"/>
      <c r="R160" s="399"/>
      <c r="S160" s="399"/>
      <c r="T160" s="400"/>
    </row>
    <row r="161" spans="1:20" x14ac:dyDescent="0.2">
      <c r="A161" s="174"/>
      <c r="B161" s="175" t="s">
        <v>170</v>
      </c>
      <c r="C161" s="175"/>
      <c r="D161" s="175"/>
      <c r="E161" s="175"/>
      <c r="F161" s="166"/>
      <c r="G161" s="341"/>
      <c r="H161" s="341"/>
      <c r="I161" s="341"/>
      <c r="J161" s="341"/>
      <c r="K161" s="341"/>
      <c r="L161" s="341"/>
      <c r="M161" s="341"/>
      <c r="N161" s="415"/>
      <c r="O161" s="395" t="s">
        <v>138</v>
      </c>
      <c r="P161" s="393"/>
      <c r="Q161" s="397"/>
      <c r="R161" s="397"/>
      <c r="S161" s="397"/>
      <c r="T161" s="398"/>
    </row>
    <row r="162" spans="1:20" ht="15" customHeight="1" x14ac:dyDescent="0.2">
      <c r="A162" s="171"/>
      <c r="B162" s="172" t="s">
        <v>146</v>
      </c>
      <c r="C162" s="172"/>
      <c r="D162" s="172"/>
      <c r="E162" s="172" t="s">
        <v>5</v>
      </c>
      <c r="F162" s="334"/>
      <c r="G162" s="334"/>
      <c r="H162" s="334"/>
      <c r="I162" s="334"/>
      <c r="J162" s="334"/>
      <c r="K162" s="334"/>
      <c r="L162" s="334"/>
      <c r="M162" s="334"/>
      <c r="N162" s="335"/>
      <c r="O162" s="396"/>
      <c r="P162" s="336"/>
      <c r="Q162" s="399"/>
      <c r="R162" s="399"/>
      <c r="S162" s="399"/>
      <c r="T162" s="400"/>
    </row>
    <row r="163" spans="1:20" x14ac:dyDescent="0.2">
      <c r="A163" s="174"/>
      <c r="B163" s="175" t="s">
        <v>171</v>
      </c>
      <c r="C163" s="175"/>
      <c r="D163" s="175"/>
      <c r="E163" s="413"/>
      <c r="F163" s="413"/>
      <c r="G163" s="413"/>
      <c r="H163" s="413"/>
      <c r="I163" s="413"/>
      <c r="J163" s="413"/>
      <c r="K163" s="413"/>
      <c r="L163" s="413"/>
      <c r="M163" s="413"/>
      <c r="N163" s="414"/>
      <c r="O163" s="395" t="s">
        <v>138</v>
      </c>
      <c r="P163" s="393"/>
      <c r="Q163" s="397"/>
      <c r="R163" s="397"/>
      <c r="S163" s="397"/>
      <c r="T163" s="398"/>
    </row>
    <row r="164" spans="1:20" ht="15" customHeight="1" x14ac:dyDescent="0.2">
      <c r="A164" s="171"/>
      <c r="B164" s="172" t="s">
        <v>146</v>
      </c>
      <c r="C164" s="172"/>
      <c r="D164" s="172"/>
      <c r="E164" s="172" t="s">
        <v>5</v>
      </c>
      <c r="F164" s="336"/>
      <c r="G164" s="336"/>
      <c r="H164" s="336"/>
      <c r="I164" s="336"/>
      <c r="J164" s="336"/>
      <c r="K164" s="336"/>
      <c r="L164" s="336"/>
      <c r="M164" s="336"/>
      <c r="N164" s="337"/>
      <c r="O164" s="396"/>
      <c r="P164" s="336"/>
      <c r="Q164" s="399"/>
      <c r="R164" s="399"/>
      <c r="S164" s="399"/>
      <c r="T164" s="400"/>
    </row>
    <row r="165" spans="1:20" x14ac:dyDescent="0.2">
      <c r="A165" s="174"/>
      <c r="B165" s="175" t="s">
        <v>172</v>
      </c>
      <c r="C165" s="175"/>
      <c r="D165" s="175"/>
      <c r="E165" s="175"/>
      <c r="F165" s="166"/>
      <c r="G165" s="341"/>
      <c r="H165" s="341"/>
      <c r="I165" s="341"/>
      <c r="J165" s="341"/>
      <c r="K165" s="341"/>
      <c r="L165" s="341"/>
      <c r="M165" s="341"/>
      <c r="N165" s="415"/>
      <c r="O165" s="395" t="s">
        <v>138</v>
      </c>
      <c r="P165" s="393"/>
      <c r="Q165" s="397"/>
      <c r="R165" s="397"/>
      <c r="S165" s="397"/>
      <c r="T165" s="398"/>
    </row>
    <row r="166" spans="1:20" ht="15" customHeight="1" x14ac:dyDescent="0.2">
      <c r="A166" s="171"/>
      <c r="B166" s="172" t="s">
        <v>146</v>
      </c>
      <c r="C166" s="172"/>
      <c r="D166" s="172"/>
      <c r="E166" s="172" t="s">
        <v>5</v>
      </c>
      <c r="F166" s="334"/>
      <c r="G166" s="334"/>
      <c r="H166" s="334"/>
      <c r="I166" s="334"/>
      <c r="J166" s="334"/>
      <c r="K166" s="334"/>
      <c r="L166" s="334"/>
      <c r="M166" s="334"/>
      <c r="N166" s="335"/>
      <c r="O166" s="396"/>
      <c r="P166" s="336"/>
      <c r="Q166" s="399"/>
      <c r="R166" s="399"/>
      <c r="S166" s="399"/>
      <c r="T166" s="400"/>
    </row>
    <row r="167" spans="1:20" x14ac:dyDescent="0.2">
      <c r="A167" s="174"/>
      <c r="B167" s="175" t="s">
        <v>151</v>
      </c>
      <c r="C167" s="175"/>
      <c r="D167" s="175"/>
      <c r="E167" s="393"/>
      <c r="F167" s="393"/>
      <c r="G167" s="393"/>
      <c r="H167" s="393"/>
      <c r="I167" s="393"/>
      <c r="J167" s="393"/>
      <c r="K167" s="393"/>
      <c r="L167" s="393"/>
      <c r="M167" s="393"/>
      <c r="N167" s="394"/>
      <c r="O167" s="395" t="s">
        <v>138</v>
      </c>
      <c r="P167" s="393"/>
      <c r="Q167" s="397"/>
      <c r="R167" s="397"/>
      <c r="S167" s="397"/>
      <c r="T167" s="398"/>
    </row>
    <row r="168" spans="1:20" ht="15" customHeight="1" x14ac:dyDescent="0.2">
      <c r="A168" s="171"/>
      <c r="B168" s="172" t="s">
        <v>146</v>
      </c>
      <c r="C168" s="172"/>
      <c r="D168" s="172"/>
      <c r="E168" s="172" t="s">
        <v>5</v>
      </c>
      <c r="F168" s="338"/>
      <c r="G168" s="338"/>
      <c r="H168" s="338"/>
      <c r="I168" s="338"/>
      <c r="J168" s="338"/>
      <c r="K168" s="338"/>
      <c r="L168" s="338"/>
      <c r="M168" s="338"/>
      <c r="N168" s="339"/>
      <c r="O168" s="396"/>
      <c r="P168" s="336"/>
      <c r="Q168" s="399"/>
      <c r="R168" s="399"/>
      <c r="S168" s="399"/>
      <c r="T168" s="400"/>
    </row>
    <row r="169" spans="1:20" x14ac:dyDescent="0.2">
      <c r="A169" s="75"/>
      <c r="B169" s="401" t="s">
        <v>173</v>
      </c>
      <c r="C169" s="401"/>
      <c r="D169" s="401"/>
      <c r="E169" s="401"/>
      <c r="F169" s="401"/>
      <c r="G169" s="401"/>
      <c r="H169" s="401"/>
      <c r="I169" s="401"/>
      <c r="J169" s="401"/>
      <c r="K169" s="401"/>
      <c r="L169" s="401"/>
      <c r="M169" s="401"/>
      <c r="N169" s="402"/>
      <c r="O169" s="405" t="s">
        <v>138</v>
      </c>
      <c r="P169" s="406"/>
      <c r="Q169" s="409">
        <f>Q159+Q161+Q163+Q165+Q167</f>
        <v>0</v>
      </c>
      <c r="R169" s="409"/>
      <c r="S169" s="409"/>
      <c r="T169" s="410"/>
    </row>
    <row r="170" spans="1:20" ht="13.5" thickBot="1" x14ac:dyDescent="0.25">
      <c r="A170" s="80"/>
      <c r="B170" s="403"/>
      <c r="C170" s="403"/>
      <c r="D170" s="403"/>
      <c r="E170" s="403"/>
      <c r="F170" s="403"/>
      <c r="G170" s="403"/>
      <c r="H170" s="403"/>
      <c r="I170" s="403"/>
      <c r="J170" s="403"/>
      <c r="K170" s="403"/>
      <c r="L170" s="403"/>
      <c r="M170" s="403"/>
      <c r="N170" s="404"/>
      <c r="O170" s="407"/>
      <c r="P170" s="408"/>
      <c r="Q170" s="411"/>
      <c r="R170" s="411"/>
      <c r="S170" s="411"/>
      <c r="T170" s="412"/>
    </row>
    <row r="171" spans="1:20" ht="14.25" thickTop="1" thickBot="1" x14ac:dyDescent="0.25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</row>
    <row r="172" spans="1:20" ht="13.5" thickBot="1" x14ac:dyDescent="0.25">
      <c r="A172" s="370" t="s">
        <v>62</v>
      </c>
      <c r="B172" s="371"/>
      <c r="C172" s="372" t="s">
        <v>174</v>
      </c>
      <c r="D172" s="373"/>
      <c r="E172" s="373"/>
      <c r="F172" s="373"/>
      <c r="G172" s="373"/>
      <c r="H172" s="373"/>
      <c r="I172" s="374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</row>
    <row r="173" spans="1:20" ht="13.5" thickBot="1" x14ac:dyDescent="0.25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81"/>
      <c r="P173" s="81"/>
      <c r="Q173" s="81"/>
      <c r="R173" s="81"/>
      <c r="S173" s="61"/>
      <c r="T173" s="61"/>
    </row>
    <row r="174" spans="1:20" ht="13.5" thickTop="1" x14ac:dyDescent="0.2">
      <c r="A174" s="72"/>
      <c r="B174" s="169" t="s">
        <v>175</v>
      </c>
      <c r="C174" s="170"/>
      <c r="D174" s="170"/>
      <c r="E174" s="170"/>
      <c r="F174" s="170"/>
      <c r="G174" s="170"/>
      <c r="H174" s="375"/>
      <c r="I174" s="375"/>
      <c r="J174" s="375"/>
      <c r="K174" s="375"/>
      <c r="L174" s="375"/>
      <c r="M174" s="375"/>
      <c r="N174" s="376"/>
      <c r="O174" s="377" t="s">
        <v>138</v>
      </c>
      <c r="P174" s="378"/>
      <c r="Q174" s="379">
        <f>P116+P133+P142+P154+Q169</f>
        <v>0</v>
      </c>
      <c r="R174" s="380"/>
      <c r="S174" s="380"/>
      <c r="T174" s="381"/>
    </row>
    <row r="175" spans="1:20" x14ac:dyDescent="0.2">
      <c r="A175" s="106"/>
      <c r="B175" s="172" t="s">
        <v>176</v>
      </c>
      <c r="C175" s="173"/>
      <c r="D175" s="173"/>
      <c r="E175" s="173"/>
      <c r="F175" s="173"/>
      <c r="G175" s="173"/>
      <c r="H175" s="391"/>
      <c r="I175" s="391"/>
      <c r="J175" s="391"/>
      <c r="K175" s="391"/>
      <c r="L175" s="391"/>
      <c r="M175" s="391"/>
      <c r="N175" s="392"/>
      <c r="O175" s="345"/>
      <c r="P175" s="346"/>
      <c r="Q175" s="382"/>
      <c r="R175" s="382"/>
      <c r="S175" s="382"/>
      <c r="T175" s="383"/>
    </row>
    <row r="176" spans="1:20" x14ac:dyDescent="0.2">
      <c r="A176" s="107"/>
      <c r="B176" s="176" t="s">
        <v>177</v>
      </c>
      <c r="C176" s="177"/>
      <c r="D176" s="177"/>
      <c r="E176" s="177"/>
      <c r="F176" s="177"/>
      <c r="G176" s="177"/>
      <c r="H176" s="341"/>
      <c r="I176" s="341"/>
      <c r="J176" s="341"/>
      <c r="K176" s="341"/>
      <c r="L176" s="341"/>
      <c r="M176" s="341"/>
      <c r="N176" s="342"/>
      <c r="O176" s="343" t="s">
        <v>138</v>
      </c>
      <c r="P176" s="344"/>
      <c r="Q176" s="347"/>
      <c r="R176" s="347"/>
      <c r="S176" s="347"/>
      <c r="T176" s="348"/>
    </row>
    <row r="177" spans="1:21" x14ac:dyDescent="0.2">
      <c r="A177" s="89"/>
      <c r="B177" s="178" t="s">
        <v>178</v>
      </c>
      <c r="C177" s="179"/>
      <c r="D177" s="179"/>
      <c r="E177" s="179"/>
      <c r="F177" s="179"/>
      <c r="G177" s="179"/>
      <c r="H177" s="351"/>
      <c r="I177" s="351"/>
      <c r="J177" s="351"/>
      <c r="K177" s="351"/>
      <c r="L177" s="351"/>
      <c r="M177" s="351"/>
      <c r="N177" s="352"/>
      <c r="O177" s="345"/>
      <c r="P177" s="346"/>
      <c r="Q177" s="349"/>
      <c r="R177" s="349"/>
      <c r="S177" s="349"/>
      <c r="T177" s="350"/>
    </row>
    <row r="178" spans="1:21" x14ac:dyDescent="0.2">
      <c r="A178" s="75"/>
      <c r="B178" s="353" t="s">
        <v>179</v>
      </c>
      <c r="C178" s="353"/>
      <c r="D178" s="353"/>
      <c r="E178" s="353"/>
      <c r="F178" s="353"/>
      <c r="G178" s="353"/>
      <c r="H178" s="353"/>
      <c r="I178" s="353"/>
      <c r="J178" s="353"/>
      <c r="K178" s="353"/>
      <c r="L178" s="353"/>
      <c r="M178" s="353"/>
      <c r="N178" s="354"/>
      <c r="O178" s="359" t="s">
        <v>138</v>
      </c>
      <c r="P178" s="353"/>
      <c r="Q178" s="362">
        <f>Q174-Q176</f>
        <v>0</v>
      </c>
      <c r="R178" s="363"/>
      <c r="S178" s="363"/>
      <c r="T178" s="364"/>
    </row>
    <row r="179" spans="1:21" x14ac:dyDescent="0.2">
      <c r="A179" s="75"/>
      <c r="B179" s="355"/>
      <c r="C179" s="355"/>
      <c r="D179" s="355"/>
      <c r="E179" s="355"/>
      <c r="F179" s="355"/>
      <c r="G179" s="355"/>
      <c r="H179" s="355"/>
      <c r="I179" s="355"/>
      <c r="J179" s="355"/>
      <c r="K179" s="355"/>
      <c r="L179" s="355"/>
      <c r="M179" s="355"/>
      <c r="N179" s="356"/>
      <c r="O179" s="360"/>
      <c r="P179" s="355"/>
      <c r="Q179" s="365"/>
      <c r="R179" s="366"/>
      <c r="S179" s="366"/>
      <c r="T179" s="367"/>
    </row>
    <row r="180" spans="1:21" ht="13.5" thickBot="1" x14ac:dyDescent="0.25">
      <c r="A180" s="80"/>
      <c r="B180" s="357"/>
      <c r="C180" s="357"/>
      <c r="D180" s="357"/>
      <c r="E180" s="357"/>
      <c r="F180" s="357"/>
      <c r="G180" s="357"/>
      <c r="H180" s="357"/>
      <c r="I180" s="357"/>
      <c r="J180" s="357"/>
      <c r="K180" s="357"/>
      <c r="L180" s="357"/>
      <c r="M180" s="357"/>
      <c r="N180" s="358"/>
      <c r="O180" s="361"/>
      <c r="P180" s="357"/>
      <c r="Q180" s="368"/>
      <c r="R180" s="368"/>
      <c r="S180" s="368"/>
      <c r="T180" s="369"/>
    </row>
    <row r="181" spans="1:21" ht="13.5" thickTop="1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</row>
    <row r="182" spans="1:21" ht="13.5" thickBot="1" x14ac:dyDescent="0.25">
      <c r="A182" s="61" t="s">
        <v>123</v>
      </c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>
        <v>3</v>
      </c>
    </row>
    <row r="183" spans="1:21" ht="14.25" thickTop="1" thickBot="1" x14ac:dyDescent="0.25">
      <c r="A183" s="384" t="s">
        <v>65</v>
      </c>
      <c r="B183" s="385"/>
      <c r="C183" s="137" t="s">
        <v>180</v>
      </c>
      <c r="D183" s="138"/>
      <c r="E183" s="138"/>
      <c r="F183" s="138"/>
      <c r="G183" s="139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4"/>
    </row>
    <row r="184" spans="1:21" x14ac:dyDescent="0.2">
      <c r="A184" s="140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141"/>
      <c r="M184" s="141"/>
      <c r="N184" s="141"/>
      <c r="O184" s="141"/>
      <c r="P184" s="141"/>
      <c r="Q184" s="141"/>
      <c r="R184" s="141"/>
      <c r="S184" s="141"/>
      <c r="T184" s="142"/>
      <c r="U184" s="143"/>
    </row>
    <row r="185" spans="1:21" x14ac:dyDescent="0.2">
      <c r="A185" s="75"/>
      <c r="B185" s="61" t="s">
        <v>181</v>
      </c>
      <c r="C185" s="61"/>
      <c r="D185" s="61"/>
      <c r="E185" s="61"/>
      <c r="F185" s="61"/>
      <c r="G185" s="61"/>
      <c r="H185" s="61"/>
      <c r="I185" s="61"/>
      <c r="J185" s="61"/>
      <c r="K185" s="61"/>
      <c r="L185" s="141"/>
      <c r="M185" s="141"/>
      <c r="N185" s="141"/>
      <c r="O185" s="141"/>
      <c r="P185" s="141"/>
      <c r="Q185" s="141"/>
      <c r="R185" s="141"/>
      <c r="S185" s="141"/>
      <c r="T185" s="142"/>
      <c r="U185" s="143"/>
    </row>
    <row r="186" spans="1:21" ht="9" customHeight="1" x14ac:dyDescent="0.2">
      <c r="A186" s="75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76"/>
    </row>
    <row r="187" spans="1:21" x14ac:dyDescent="0.2">
      <c r="A187" s="75"/>
      <c r="B187" s="88" t="s">
        <v>182</v>
      </c>
      <c r="C187" s="61" t="s">
        <v>183</v>
      </c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76"/>
    </row>
    <row r="188" spans="1:21" ht="9" customHeight="1" x14ac:dyDescent="0.2">
      <c r="A188" s="75"/>
      <c r="B188" s="88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76"/>
    </row>
    <row r="189" spans="1:21" x14ac:dyDescent="0.2">
      <c r="A189" s="75"/>
      <c r="B189" s="88" t="s">
        <v>184</v>
      </c>
      <c r="C189" s="61" t="s">
        <v>185</v>
      </c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76"/>
    </row>
    <row r="190" spans="1:21" x14ac:dyDescent="0.2">
      <c r="A190" s="75"/>
      <c r="B190" s="88"/>
      <c r="C190" s="61" t="s">
        <v>186</v>
      </c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76"/>
    </row>
    <row r="191" spans="1:21" ht="9" customHeight="1" x14ac:dyDescent="0.2">
      <c r="A191" s="75"/>
      <c r="B191" s="88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76"/>
    </row>
    <row r="192" spans="1:21" x14ac:dyDescent="0.2">
      <c r="A192" s="75"/>
      <c r="B192" s="88" t="s">
        <v>187</v>
      </c>
      <c r="C192" s="144" t="s">
        <v>188</v>
      </c>
      <c r="D192" s="61"/>
      <c r="E192" s="61"/>
      <c r="F192" s="61"/>
      <c r="G192" s="61"/>
      <c r="H192" s="61"/>
      <c r="I192" s="61"/>
      <c r="J192" s="145"/>
      <c r="K192" s="387"/>
      <c r="L192" s="387"/>
      <c r="M192" s="79" t="s">
        <v>189</v>
      </c>
      <c r="N192" s="61"/>
      <c r="O192" s="61"/>
      <c r="P192" s="61"/>
      <c r="Q192" s="61"/>
      <c r="R192" s="61"/>
      <c r="S192" s="61"/>
      <c r="T192" s="76"/>
    </row>
    <row r="193" spans="1:20" x14ac:dyDescent="0.2">
      <c r="A193" s="75"/>
      <c r="B193" s="88"/>
      <c r="C193" s="61" t="s">
        <v>190</v>
      </c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76"/>
    </row>
    <row r="194" spans="1:20" ht="9" customHeight="1" x14ac:dyDescent="0.2">
      <c r="A194" s="75"/>
      <c r="B194" s="88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76"/>
    </row>
    <row r="195" spans="1:20" x14ac:dyDescent="0.2">
      <c r="A195" s="75"/>
      <c r="B195" s="88" t="s">
        <v>191</v>
      </c>
      <c r="C195" s="61" t="s">
        <v>192</v>
      </c>
      <c r="D195" s="61"/>
      <c r="E195" s="61"/>
      <c r="F195" s="61"/>
      <c r="G195" s="61"/>
      <c r="H195" s="79"/>
      <c r="I195" s="388"/>
      <c r="J195" s="388"/>
      <c r="K195" s="61" t="s">
        <v>193</v>
      </c>
      <c r="L195" s="61"/>
      <c r="M195" s="61"/>
      <c r="N195" s="61"/>
      <c r="O195" s="61"/>
      <c r="P195" s="61"/>
      <c r="Q195" s="61"/>
      <c r="R195" s="61"/>
      <c r="S195" s="61"/>
      <c r="T195" s="76"/>
    </row>
    <row r="196" spans="1:20" ht="9" customHeight="1" x14ac:dyDescent="0.2">
      <c r="A196" s="75"/>
      <c r="B196" s="88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76"/>
    </row>
    <row r="197" spans="1:20" x14ac:dyDescent="0.2">
      <c r="A197" s="75"/>
      <c r="B197" s="88" t="s">
        <v>194</v>
      </c>
      <c r="C197" s="61" t="s">
        <v>195</v>
      </c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76"/>
    </row>
    <row r="198" spans="1:20" x14ac:dyDescent="0.2">
      <c r="A198" s="75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76"/>
    </row>
    <row r="199" spans="1:20" x14ac:dyDescent="0.2">
      <c r="A199" s="75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76"/>
    </row>
    <row r="200" spans="1:20" x14ac:dyDescent="0.2">
      <c r="A200" s="75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76"/>
    </row>
    <row r="201" spans="1:20" x14ac:dyDescent="0.2">
      <c r="A201" s="75"/>
      <c r="B201" s="61" t="s">
        <v>196</v>
      </c>
      <c r="C201" s="79"/>
      <c r="D201" s="389">
        <f ca="1">TODAY()</f>
        <v>44929</v>
      </c>
      <c r="E201" s="390"/>
      <c r="F201" s="390"/>
      <c r="G201" s="61"/>
      <c r="H201" s="61"/>
      <c r="I201" s="61"/>
      <c r="J201" s="61"/>
      <c r="K201" s="61"/>
      <c r="L201" s="61"/>
      <c r="M201" s="61"/>
      <c r="N201" s="79"/>
      <c r="O201" s="136"/>
      <c r="P201" s="136"/>
      <c r="Q201" s="136"/>
      <c r="R201" s="136"/>
      <c r="S201" s="136"/>
      <c r="T201" s="76"/>
    </row>
    <row r="202" spans="1:20" x14ac:dyDescent="0.2">
      <c r="A202" s="75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331" t="s">
        <v>13</v>
      </c>
      <c r="P202" s="331"/>
      <c r="Q202" s="331"/>
      <c r="R202" s="331"/>
      <c r="S202" s="331"/>
      <c r="T202" s="76"/>
    </row>
    <row r="203" spans="1:20" x14ac:dyDescent="0.2">
      <c r="A203" s="75"/>
      <c r="B203" s="61"/>
      <c r="C203" s="61"/>
      <c r="D203" s="61"/>
      <c r="E203" s="61"/>
      <c r="F203" s="61"/>
      <c r="G203" s="88"/>
      <c r="H203" s="88"/>
      <c r="I203" s="88"/>
      <c r="J203" s="88"/>
      <c r="K203" s="88"/>
      <c r="L203" s="61"/>
      <c r="M203" s="61"/>
      <c r="N203" s="61"/>
      <c r="O203" s="61"/>
      <c r="P203" s="61"/>
      <c r="Q203" s="61"/>
      <c r="R203" s="61"/>
      <c r="S203" s="61"/>
      <c r="T203" s="76"/>
    </row>
    <row r="204" spans="1:20" x14ac:dyDescent="0.2">
      <c r="A204" s="75"/>
      <c r="B204" s="61" t="s">
        <v>197</v>
      </c>
      <c r="C204" s="61"/>
      <c r="D204" s="61"/>
      <c r="E204" s="61"/>
      <c r="F204" s="61"/>
      <c r="G204" s="340"/>
      <c r="H204" s="340"/>
      <c r="I204" s="340"/>
      <c r="J204" s="340"/>
      <c r="K204" s="340"/>
      <c r="L204" s="340"/>
      <c r="M204" s="340"/>
      <c r="N204" s="340"/>
      <c r="O204" s="340"/>
      <c r="P204" s="340"/>
      <c r="Q204" s="340"/>
      <c r="R204" s="340"/>
      <c r="S204" s="340"/>
      <c r="T204" s="76"/>
    </row>
    <row r="205" spans="1:20" x14ac:dyDescent="0.2">
      <c r="A205" s="75"/>
      <c r="B205" s="61"/>
      <c r="C205" s="61"/>
      <c r="D205" s="61"/>
      <c r="E205" s="61"/>
      <c r="F205" s="61"/>
      <c r="G205" s="340"/>
      <c r="H205" s="340"/>
      <c r="I205" s="340"/>
      <c r="J205" s="340"/>
      <c r="K205" s="340"/>
      <c r="L205" s="340"/>
      <c r="M205" s="340"/>
      <c r="N205" s="340"/>
      <c r="O205" s="340"/>
      <c r="P205" s="340"/>
      <c r="Q205" s="340"/>
      <c r="R205" s="340"/>
      <c r="S205" s="340"/>
      <c r="T205" s="76"/>
    </row>
    <row r="206" spans="1:20" x14ac:dyDescent="0.2">
      <c r="A206" s="75"/>
      <c r="B206" s="61"/>
      <c r="C206" s="61"/>
      <c r="D206" s="61"/>
      <c r="E206" s="61"/>
      <c r="F206" s="61"/>
      <c r="G206" s="340"/>
      <c r="H206" s="340"/>
      <c r="I206" s="340"/>
      <c r="J206" s="340"/>
      <c r="K206" s="340"/>
      <c r="L206" s="340"/>
      <c r="M206" s="340"/>
      <c r="N206" s="340"/>
      <c r="O206" s="340"/>
      <c r="P206" s="340"/>
      <c r="Q206" s="340"/>
      <c r="R206" s="340"/>
      <c r="S206" s="340"/>
      <c r="T206" s="76"/>
    </row>
    <row r="207" spans="1:20" x14ac:dyDescent="0.2">
      <c r="A207" s="75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76"/>
    </row>
    <row r="208" spans="1:20" x14ac:dyDescent="0.2">
      <c r="A208" s="75"/>
      <c r="B208" s="63" t="s">
        <v>198</v>
      </c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76"/>
    </row>
    <row r="209" spans="1:20" ht="13.5" thickBot="1" x14ac:dyDescent="0.25">
      <c r="A209" s="80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2"/>
    </row>
    <row r="210" spans="1:20" ht="14.25" thickTop="1" thickBot="1" x14ac:dyDescent="0.25">
      <c r="A210" s="75"/>
      <c r="B210" s="61"/>
      <c r="C210" s="61"/>
      <c r="D210" s="61"/>
      <c r="E210" s="61"/>
      <c r="F210" s="61"/>
      <c r="G210" s="61"/>
      <c r="H210" s="61"/>
      <c r="I210" s="61"/>
      <c r="J210" s="61"/>
      <c r="K210" s="73"/>
      <c r="L210" s="61"/>
      <c r="M210" s="61"/>
      <c r="N210" s="61"/>
      <c r="O210" s="61"/>
      <c r="P210" s="61"/>
      <c r="Q210" s="61"/>
      <c r="R210" s="61"/>
      <c r="S210" s="61"/>
      <c r="T210" s="61"/>
    </row>
    <row r="211" spans="1:20" ht="14.25" thickTop="1" thickBot="1" x14ac:dyDescent="0.25">
      <c r="A211" s="384" t="s">
        <v>199</v>
      </c>
      <c r="B211" s="385"/>
      <c r="C211" s="137" t="s">
        <v>200</v>
      </c>
      <c r="D211" s="138"/>
      <c r="E211" s="138"/>
      <c r="F211" s="138"/>
      <c r="G211" s="139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4"/>
    </row>
    <row r="212" spans="1:20" x14ac:dyDescent="0.2">
      <c r="A212" s="75"/>
      <c r="B212" s="63" t="s">
        <v>201</v>
      </c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76"/>
    </row>
    <row r="213" spans="1:20" x14ac:dyDescent="0.2">
      <c r="A213" s="75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76"/>
    </row>
    <row r="214" spans="1:20" x14ac:dyDescent="0.2">
      <c r="A214" s="75"/>
      <c r="B214" s="61" t="s">
        <v>202</v>
      </c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76"/>
    </row>
    <row r="215" spans="1:20" x14ac:dyDescent="0.2">
      <c r="A215" s="75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76"/>
    </row>
    <row r="216" spans="1:20" x14ac:dyDescent="0.2">
      <c r="A216" s="75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76"/>
    </row>
    <row r="217" spans="1:20" x14ac:dyDescent="0.2">
      <c r="A217" s="75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76"/>
    </row>
    <row r="218" spans="1:20" x14ac:dyDescent="0.2">
      <c r="A218" s="75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76"/>
    </row>
    <row r="219" spans="1:20" x14ac:dyDescent="0.2">
      <c r="A219" s="75"/>
      <c r="B219" s="61" t="s">
        <v>196</v>
      </c>
      <c r="C219" s="79"/>
      <c r="D219" s="386"/>
      <c r="E219" s="386"/>
      <c r="F219" s="386"/>
      <c r="G219" s="61"/>
      <c r="H219" s="61"/>
      <c r="I219" s="61"/>
      <c r="J219" s="61"/>
      <c r="K219" s="61"/>
      <c r="L219" s="61"/>
      <c r="M219" s="61"/>
      <c r="N219" s="61"/>
      <c r="O219" s="136"/>
      <c r="P219" s="136"/>
      <c r="Q219" s="136"/>
      <c r="R219" s="136"/>
      <c r="S219" s="136"/>
      <c r="T219" s="76"/>
    </row>
    <row r="220" spans="1:20" x14ac:dyDescent="0.2">
      <c r="A220" s="75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331" t="s">
        <v>203</v>
      </c>
      <c r="P220" s="331"/>
      <c r="Q220" s="331"/>
      <c r="R220" s="331"/>
      <c r="S220" s="331"/>
      <c r="T220" s="76"/>
    </row>
    <row r="221" spans="1:20" x14ac:dyDescent="0.2">
      <c r="A221" s="75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76"/>
    </row>
    <row r="222" spans="1:20" x14ac:dyDescent="0.2">
      <c r="A222" s="75"/>
      <c r="B222" s="61"/>
      <c r="C222" s="61"/>
      <c r="D222" s="61"/>
      <c r="E222" s="61"/>
      <c r="F222" s="61"/>
      <c r="G222" s="61"/>
      <c r="H222" s="61"/>
      <c r="I222" s="61"/>
      <c r="J222" s="61" t="s">
        <v>204</v>
      </c>
      <c r="K222" s="61"/>
      <c r="L222" s="61"/>
      <c r="M222" s="61"/>
      <c r="N222" s="61"/>
      <c r="O222" s="61"/>
      <c r="P222" s="61"/>
      <c r="Q222" s="61"/>
      <c r="R222" s="61"/>
      <c r="S222" s="61"/>
      <c r="T222" s="76"/>
    </row>
    <row r="223" spans="1:20" ht="13.5" thickBot="1" x14ac:dyDescent="0.25">
      <c r="A223" s="80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2"/>
    </row>
    <row r="224" spans="1:20" ht="14.25" thickTop="1" thickBot="1" x14ac:dyDescent="0.25">
      <c r="A224" s="146"/>
      <c r="B224" s="146"/>
      <c r="C224" s="146"/>
      <c r="D224" s="146"/>
      <c r="E224" s="146"/>
      <c r="F224" s="146"/>
      <c r="G224" s="146"/>
      <c r="H224" s="61"/>
      <c r="I224" s="61"/>
      <c r="J224" s="61"/>
      <c r="K224" s="73"/>
      <c r="L224" s="61"/>
      <c r="M224" s="61"/>
      <c r="N224" s="61"/>
      <c r="O224" s="61"/>
      <c r="P224" s="61"/>
      <c r="Q224" s="61"/>
      <c r="R224" s="61"/>
      <c r="S224" s="61"/>
      <c r="T224" s="61"/>
    </row>
    <row r="225" spans="1:21" ht="14.25" thickTop="1" thickBot="1" x14ac:dyDescent="0.25">
      <c r="A225" s="384" t="s">
        <v>205</v>
      </c>
      <c r="B225" s="385"/>
      <c r="C225" s="147" t="s">
        <v>206</v>
      </c>
      <c r="D225" s="148"/>
      <c r="E225" s="148"/>
      <c r="F225" s="148"/>
      <c r="G225" s="149"/>
      <c r="H225" s="73"/>
      <c r="I225" s="73"/>
      <c r="J225" s="73"/>
      <c r="K225" s="150" t="s">
        <v>207</v>
      </c>
      <c r="L225" s="151" t="s">
        <v>208</v>
      </c>
      <c r="M225" s="73"/>
      <c r="N225" s="73"/>
      <c r="O225" s="73"/>
      <c r="P225" s="73"/>
      <c r="Q225" s="73"/>
      <c r="R225" s="73"/>
      <c r="S225" s="73"/>
      <c r="T225" s="74"/>
    </row>
    <row r="226" spans="1:21" x14ac:dyDescent="0.2">
      <c r="A226" s="140"/>
      <c r="B226" s="61"/>
      <c r="C226" s="61"/>
      <c r="D226" s="61"/>
      <c r="E226" s="61"/>
      <c r="F226" s="61"/>
      <c r="G226" s="61"/>
      <c r="H226" s="61"/>
      <c r="I226" s="61"/>
      <c r="J226" s="76"/>
      <c r="K226" s="327" t="s">
        <v>209</v>
      </c>
      <c r="L226" s="328"/>
      <c r="M226" s="328"/>
      <c r="N226" s="328"/>
      <c r="O226" s="328"/>
      <c r="P226" s="328"/>
      <c r="Q226" s="328"/>
      <c r="R226" s="328"/>
      <c r="S226" s="328"/>
      <c r="T226" s="329"/>
    </row>
    <row r="227" spans="1:21" x14ac:dyDescent="0.2">
      <c r="A227" s="75"/>
      <c r="B227" s="61"/>
      <c r="C227" s="61"/>
      <c r="D227" s="61"/>
      <c r="E227" s="61"/>
      <c r="F227" s="61"/>
      <c r="G227" s="61"/>
      <c r="H227" s="61"/>
      <c r="I227" s="61"/>
      <c r="J227" s="76"/>
      <c r="K227" s="75"/>
      <c r="L227" s="61"/>
      <c r="M227" s="61"/>
      <c r="N227" s="61"/>
      <c r="O227" s="61"/>
      <c r="P227" s="61"/>
      <c r="Q227" s="61"/>
      <c r="R227" s="61"/>
      <c r="S227" s="61"/>
      <c r="T227" s="76"/>
    </row>
    <row r="228" spans="1:21" x14ac:dyDescent="0.2">
      <c r="A228" s="75"/>
      <c r="B228" s="61"/>
      <c r="C228" s="61"/>
      <c r="D228" s="61"/>
      <c r="E228" s="61"/>
      <c r="F228" s="61"/>
      <c r="G228" s="61"/>
      <c r="H228" s="61"/>
      <c r="I228" s="61"/>
      <c r="J228" s="76"/>
      <c r="K228" s="75"/>
      <c r="L228" s="61"/>
      <c r="M228" s="61"/>
      <c r="N228" s="61"/>
      <c r="O228" s="61"/>
      <c r="P228" s="61"/>
      <c r="Q228" s="61"/>
      <c r="R228" s="61"/>
      <c r="S228" s="61"/>
      <c r="T228" s="76"/>
    </row>
    <row r="229" spans="1:21" x14ac:dyDescent="0.2">
      <c r="A229" s="75"/>
      <c r="B229" s="61"/>
      <c r="C229" s="61"/>
      <c r="D229" s="90"/>
      <c r="E229" s="90"/>
      <c r="F229" s="90"/>
      <c r="G229" s="90"/>
      <c r="H229" s="90"/>
      <c r="I229" s="61"/>
      <c r="J229" s="76"/>
      <c r="K229" s="75"/>
      <c r="L229" s="61"/>
      <c r="M229" s="90"/>
      <c r="N229" s="90"/>
      <c r="O229" s="90"/>
      <c r="P229" s="90"/>
      <c r="Q229" s="90"/>
      <c r="R229" s="61"/>
      <c r="S229" s="61"/>
      <c r="T229" s="76"/>
    </row>
    <row r="230" spans="1:21" x14ac:dyDescent="0.2">
      <c r="A230" s="75"/>
      <c r="B230" s="61"/>
      <c r="C230" s="61"/>
      <c r="D230" s="330" t="s">
        <v>203</v>
      </c>
      <c r="E230" s="330"/>
      <c r="F230" s="330"/>
      <c r="G230" s="330"/>
      <c r="H230" s="330"/>
      <c r="I230" s="61"/>
      <c r="J230" s="76"/>
      <c r="K230" s="75"/>
      <c r="L230" s="61"/>
      <c r="M230" s="331" t="s">
        <v>203</v>
      </c>
      <c r="N230" s="331"/>
      <c r="O230" s="331"/>
      <c r="P230" s="331"/>
      <c r="Q230" s="331"/>
      <c r="R230" s="61"/>
      <c r="S230" s="61"/>
      <c r="T230" s="76"/>
    </row>
    <row r="231" spans="1:21" x14ac:dyDescent="0.2">
      <c r="A231" s="75"/>
      <c r="B231" s="61"/>
      <c r="C231" s="61"/>
      <c r="D231" s="61"/>
      <c r="E231" s="61"/>
      <c r="F231" s="61"/>
      <c r="G231" s="61"/>
      <c r="H231" s="61"/>
      <c r="I231" s="61"/>
      <c r="J231" s="76"/>
      <c r="K231" s="75"/>
      <c r="L231" s="61"/>
      <c r="M231" s="61"/>
      <c r="N231" s="61"/>
      <c r="O231" s="61"/>
      <c r="P231" s="61"/>
      <c r="Q231" s="61"/>
      <c r="R231" s="61"/>
      <c r="S231" s="61"/>
      <c r="T231" s="76"/>
    </row>
    <row r="232" spans="1:21" x14ac:dyDescent="0.2">
      <c r="A232" s="75"/>
      <c r="B232" s="61" t="s">
        <v>210</v>
      </c>
      <c r="C232" s="61"/>
      <c r="D232" s="332"/>
      <c r="E232" s="332"/>
      <c r="F232" s="332"/>
      <c r="G232" s="61"/>
      <c r="H232" s="61"/>
      <c r="I232" s="61"/>
      <c r="J232" s="76"/>
      <c r="K232" s="152" t="s">
        <v>31</v>
      </c>
      <c r="L232" s="61"/>
      <c r="M232" s="332"/>
      <c r="N232" s="332"/>
      <c r="O232" s="332"/>
      <c r="P232" s="61"/>
      <c r="Q232" s="61"/>
      <c r="R232" s="61"/>
      <c r="S232" s="61"/>
      <c r="T232" s="76"/>
    </row>
    <row r="233" spans="1:21" ht="13.5" thickBot="1" x14ac:dyDescent="0.25">
      <c r="A233" s="80"/>
      <c r="B233" s="81"/>
      <c r="C233" s="81"/>
      <c r="D233" s="81"/>
      <c r="E233" s="81"/>
      <c r="F233" s="81"/>
      <c r="G233" s="81"/>
      <c r="H233" s="81"/>
      <c r="I233" s="81"/>
      <c r="J233" s="82"/>
      <c r="K233" s="81"/>
      <c r="L233" s="81"/>
      <c r="M233" s="81"/>
      <c r="N233" s="81"/>
      <c r="O233" s="81"/>
      <c r="P233" s="81"/>
      <c r="Q233" s="81"/>
      <c r="R233" s="81"/>
      <c r="S233" s="81"/>
      <c r="T233" s="82"/>
    </row>
    <row r="234" spans="1:21" ht="13.5" thickTop="1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</row>
    <row r="235" spans="1:21" x14ac:dyDescent="0.2">
      <c r="A235" s="153" t="s">
        <v>211</v>
      </c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154"/>
      <c r="U235" s="155"/>
    </row>
    <row r="236" spans="1:21" ht="8.1" customHeight="1" x14ac:dyDescent="0.2">
      <c r="A236" s="156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157"/>
      <c r="U236" s="155"/>
    </row>
    <row r="237" spans="1:21" x14ac:dyDescent="0.2">
      <c r="A237" s="158" t="s">
        <v>212</v>
      </c>
      <c r="B237" s="61" t="s">
        <v>213</v>
      </c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157"/>
      <c r="U237" s="155"/>
    </row>
    <row r="238" spans="1:21" x14ac:dyDescent="0.2">
      <c r="A238" s="158" t="s">
        <v>214</v>
      </c>
      <c r="B238" s="159" t="s">
        <v>215</v>
      </c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157"/>
      <c r="U238" s="155"/>
    </row>
    <row r="239" spans="1:21" x14ac:dyDescent="0.2">
      <c r="A239" s="156"/>
      <c r="B239" s="88" t="s">
        <v>182</v>
      </c>
      <c r="C239" s="61" t="s">
        <v>216</v>
      </c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157"/>
      <c r="U239" s="155"/>
    </row>
    <row r="240" spans="1:21" x14ac:dyDescent="0.2">
      <c r="A240" s="156"/>
      <c r="B240" s="88" t="s">
        <v>184</v>
      </c>
      <c r="C240" s="61" t="s">
        <v>217</v>
      </c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157"/>
      <c r="U240" s="155"/>
    </row>
    <row r="241" spans="1:21" x14ac:dyDescent="0.2">
      <c r="A241" s="156"/>
      <c r="B241" s="61"/>
      <c r="C241" s="61" t="s">
        <v>218</v>
      </c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157"/>
      <c r="U241" s="155"/>
    </row>
    <row r="242" spans="1:21" x14ac:dyDescent="0.2">
      <c r="A242" s="156"/>
      <c r="B242" s="88" t="s">
        <v>187</v>
      </c>
      <c r="C242" s="61" t="s">
        <v>219</v>
      </c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157"/>
      <c r="U242" s="155"/>
    </row>
    <row r="243" spans="1:21" x14ac:dyDescent="0.2">
      <c r="A243" s="156"/>
      <c r="B243" s="61"/>
      <c r="C243" s="61" t="s">
        <v>220</v>
      </c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157"/>
      <c r="U243" s="155"/>
    </row>
    <row r="244" spans="1:21" x14ac:dyDescent="0.2">
      <c r="A244" s="156"/>
      <c r="B244" s="61"/>
      <c r="C244" s="61" t="s">
        <v>221</v>
      </c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157"/>
      <c r="U244" s="155"/>
    </row>
    <row r="245" spans="1:21" x14ac:dyDescent="0.2">
      <c r="A245" s="158" t="s">
        <v>222</v>
      </c>
      <c r="B245" s="159" t="s">
        <v>223</v>
      </c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157"/>
      <c r="U245" s="155"/>
    </row>
    <row r="246" spans="1:21" x14ac:dyDescent="0.2">
      <c r="A246" s="156"/>
      <c r="B246" s="159" t="s">
        <v>224</v>
      </c>
      <c r="C246" s="160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157"/>
      <c r="U246" s="155"/>
    </row>
    <row r="247" spans="1:21" ht="8.4499999999999993" customHeight="1" x14ac:dyDescent="0.2">
      <c r="A247" s="161"/>
      <c r="B247" s="162"/>
      <c r="C247" s="163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164"/>
      <c r="U247" s="155"/>
    </row>
    <row r="248" spans="1:21" ht="20.100000000000001" customHeight="1" x14ac:dyDescent="0.2">
      <c r="A248" s="61" t="s">
        <v>123</v>
      </c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>
        <v>4</v>
      </c>
    </row>
    <row r="249" spans="1:21" x14ac:dyDescent="0.2">
      <c r="B249" s="155"/>
      <c r="C249" s="155"/>
      <c r="D249" s="155"/>
      <c r="E249" s="155"/>
      <c r="F249" s="155"/>
      <c r="G249" s="155"/>
      <c r="H249" s="155"/>
      <c r="I249" s="155"/>
      <c r="J249" s="155"/>
      <c r="K249" s="155"/>
      <c r="L249" s="155"/>
      <c r="M249" s="155"/>
      <c r="N249" s="155"/>
      <c r="O249" s="155"/>
      <c r="P249" s="155"/>
      <c r="Q249" s="155"/>
      <c r="R249" s="155"/>
      <c r="S249" s="155"/>
      <c r="T249" s="155"/>
      <c r="U249" s="155"/>
    </row>
    <row r="250" spans="1:21" x14ac:dyDescent="0.2">
      <c r="B250" s="155"/>
      <c r="C250" s="155"/>
      <c r="D250" s="155"/>
      <c r="E250" s="155"/>
      <c r="F250" s="155"/>
      <c r="G250" s="155"/>
      <c r="H250" s="155"/>
      <c r="I250" s="155"/>
      <c r="J250" s="155"/>
      <c r="K250" s="155"/>
      <c r="L250" s="155"/>
      <c r="M250" s="155"/>
      <c r="N250" s="155"/>
      <c r="O250" s="155"/>
      <c r="P250" s="155"/>
      <c r="Q250" s="155"/>
      <c r="R250" s="155"/>
      <c r="S250" s="155"/>
      <c r="T250" s="155"/>
      <c r="U250" s="155"/>
    </row>
    <row r="251" spans="1:21" x14ac:dyDescent="0.2">
      <c r="B251" s="155"/>
      <c r="C251" s="155"/>
      <c r="D251" s="155"/>
      <c r="E251" s="155"/>
      <c r="F251" s="155"/>
      <c r="G251" s="155"/>
      <c r="H251" s="155"/>
      <c r="I251" s="155"/>
      <c r="J251" s="155"/>
      <c r="K251" s="155"/>
      <c r="L251" s="155"/>
      <c r="M251" s="155"/>
      <c r="N251" s="155"/>
      <c r="O251" s="155"/>
      <c r="P251" s="155"/>
      <c r="Q251" s="155"/>
      <c r="R251" s="155"/>
      <c r="S251" s="155"/>
      <c r="T251" s="155"/>
      <c r="U251" s="155"/>
    </row>
  </sheetData>
  <sheetProtection algorithmName="SHA-512" hashValue="5LdMU0mCpLPWuKCC3wQtzLEKRYgVvw3MKHvKKASkPorPCziZwIwxfAC0QmNsz9UKZiPcIrSbViN3WMeCL6EwWg==" saltValue="hZ2VTEQwFNIGK0tzJAzwSA==" spinCount="100000" sheet="1" objects="1" scenarios="1" selectLockedCells="1"/>
  <protectedRanges>
    <protectedRange sqref="A58:T71 A53:J57 T53:T57 G79:R79 A89:T209 S78:T78 A45:T52 A44:J44 N44:T44 A10:T43" name="Range1"/>
    <protectedRange sqref="K53:S57" name="Range1_1"/>
    <protectedRange sqref="S79:T79 A79:F79 A84:D84 A72:T77 A78:R78" name="Range1_2"/>
    <protectedRange sqref="G83:J84" name="Range1_3"/>
    <protectedRange sqref="A82:T82 A83:F83 K83:T84 E84:F84" name="Range1_2_1"/>
    <protectedRange sqref="G88:J88 G85:J86 G80:J81" name="Range1_4"/>
    <protectedRange sqref="A87:T87 A88:F88 K88:T88 A85:F86 K85:T86 A80:F81 K80:T81" name="Range1_2_2"/>
    <protectedRange sqref="K44:M44" name="Range1_5"/>
  </protectedRanges>
  <mergeCells count="395">
    <mergeCell ref="E7:P7"/>
    <mergeCell ref="E8:P8"/>
    <mergeCell ref="G10:J10"/>
    <mergeCell ref="N10:Q10"/>
    <mergeCell ref="H19:S19"/>
    <mergeCell ref="A22:B22"/>
    <mergeCell ref="B44:E49"/>
    <mergeCell ref="K44:M44"/>
    <mergeCell ref="K46:M46"/>
    <mergeCell ref="K48:M48"/>
    <mergeCell ref="B50:E60"/>
    <mergeCell ref="K53:S53"/>
    <mergeCell ref="K55:N55"/>
    <mergeCell ref="K57:P57"/>
    <mergeCell ref="B35:E36"/>
    <mergeCell ref="F35:G35"/>
    <mergeCell ref="G38:S38"/>
    <mergeCell ref="G40:L40"/>
    <mergeCell ref="P40:S40"/>
    <mergeCell ref="G42:S42"/>
    <mergeCell ref="B70:D71"/>
    <mergeCell ref="E70:F71"/>
    <mergeCell ref="G70:J70"/>
    <mergeCell ref="K70:R71"/>
    <mergeCell ref="S70:T70"/>
    <mergeCell ref="G71:H71"/>
    <mergeCell ref="I71:J71"/>
    <mergeCell ref="S71:T71"/>
    <mergeCell ref="B61:E64"/>
    <mergeCell ref="F61:T61"/>
    <mergeCell ref="F62:T62"/>
    <mergeCell ref="F63:T63"/>
    <mergeCell ref="F64:T64"/>
    <mergeCell ref="A68:B68"/>
    <mergeCell ref="A73:D73"/>
    <mergeCell ref="E73:F73"/>
    <mergeCell ref="G73:H73"/>
    <mergeCell ref="I73:J73"/>
    <mergeCell ref="K73:R73"/>
    <mergeCell ref="S73:T73"/>
    <mergeCell ref="A72:D72"/>
    <mergeCell ref="E72:F72"/>
    <mergeCell ref="G72:H72"/>
    <mergeCell ref="I72:J72"/>
    <mergeCell ref="K72:R72"/>
    <mergeCell ref="S72:T72"/>
    <mergeCell ref="A75:D75"/>
    <mergeCell ref="E75:F75"/>
    <mergeCell ref="G75:H75"/>
    <mergeCell ref="I75:J75"/>
    <mergeCell ref="K75:R75"/>
    <mergeCell ref="S75:T75"/>
    <mergeCell ref="A74:D74"/>
    <mergeCell ref="E74:F74"/>
    <mergeCell ref="G74:H74"/>
    <mergeCell ref="I74:J74"/>
    <mergeCell ref="K74:R74"/>
    <mergeCell ref="S74:T74"/>
    <mergeCell ref="A77:D77"/>
    <mergeCell ref="E77:F77"/>
    <mergeCell ref="G77:H77"/>
    <mergeCell ref="I77:J77"/>
    <mergeCell ref="K77:R77"/>
    <mergeCell ref="S77:T77"/>
    <mergeCell ref="A76:D76"/>
    <mergeCell ref="E76:F76"/>
    <mergeCell ref="G76:H76"/>
    <mergeCell ref="I76:J76"/>
    <mergeCell ref="K76:R76"/>
    <mergeCell ref="S76:T76"/>
    <mergeCell ref="A79:D79"/>
    <mergeCell ref="E79:F79"/>
    <mergeCell ref="G79:H79"/>
    <mergeCell ref="I79:J79"/>
    <mergeCell ref="K79:R79"/>
    <mergeCell ref="S79:T79"/>
    <mergeCell ref="A78:D78"/>
    <mergeCell ref="E78:F78"/>
    <mergeCell ref="G78:H78"/>
    <mergeCell ref="I78:J78"/>
    <mergeCell ref="K78:R78"/>
    <mergeCell ref="S78:T78"/>
    <mergeCell ref="A81:D81"/>
    <mergeCell ref="E81:F81"/>
    <mergeCell ref="G81:H81"/>
    <mergeCell ref="I81:J81"/>
    <mergeCell ref="K81:R81"/>
    <mergeCell ref="S81:T81"/>
    <mergeCell ref="A80:D80"/>
    <mergeCell ref="E80:F80"/>
    <mergeCell ref="G80:H80"/>
    <mergeCell ref="I80:J80"/>
    <mergeCell ref="K80:R80"/>
    <mergeCell ref="S80:T80"/>
    <mergeCell ref="A83:D83"/>
    <mergeCell ref="E83:F83"/>
    <mergeCell ref="G83:H83"/>
    <mergeCell ref="I83:J83"/>
    <mergeCell ref="K83:R83"/>
    <mergeCell ref="S83:T83"/>
    <mergeCell ref="A82:D82"/>
    <mergeCell ref="E82:F82"/>
    <mergeCell ref="G82:H82"/>
    <mergeCell ref="I82:J82"/>
    <mergeCell ref="K82:R82"/>
    <mergeCell ref="S82:T82"/>
    <mergeCell ref="A84:D84"/>
    <mergeCell ref="G84:H84"/>
    <mergeCell ref="I84:J84"/>
    <mergeCell ref="K84:R84"/>
    <mergeCell ref="S84:T84"/>
    <mergeCell ref="A85:D85"/>
    <mergeCell ref="E85:F85"/>
    <mergeCell ref="G85:H85"/>
    <mergeCell ref="I85:J85"/>
    <mergeCell ref="K85:R85"/>
    <mergeCell ref="A87:D87"/>
    <mergeCell ref="E87:F87"/>
    <mergeCell ref="G87:H87"/>
    <mergeCell ref="I87:J87"/>
    <mergeCell ref="K87:R87"/>
    <mergeCell ref="S87:T87"/>
    <mergeCell ref="S85:T85"/>
    <mergeCell ref="A86:D86"/>
    <mergeCell ref="E86:F86"/>
    <mergeCell ref="G86:H86"/>
    <mergeCell ref="I86:J86"/>
    <mergeCell ref="K86:R86"/>
    <mergeCell ref="S86:T86"/>
    <mergeCell ref="A89:D89"/>
    <mergeCell ref="E89:F89"/>
    <mergeCell ref="G89:H89"/>
    <mergeCell ref="I89:J89"/>
    <mergeCell ref="K89:R89"/>
    <mergeCell ref="S89:T89"/>
    <mergeCell ref="A88:D88"/>
    <mergeCell ref="E88:F88"/>
    <mergeCell ref="G88:H88"/>
    <mergeCell ref="I88:J88"/>
    <mergeCell ref="K88:R88"/>
    <mergeCell ref="S88:T88"/>
    <mergeCell ref="A91:D91"/>
    <mergeCell ref="E91:F91"/>
    <mergeCell ref="G91:H91"/>
    <mergeCell ref="I91:J91"/>
    <mergeCell ref="K91:R91"/>
    <mergeCell ref="S91:T91"/>
    <mergeCell ref="A90:D90"/>
    <mergeCell ref="E90:F90"/>
    <mergeCell ref="G90:H90"/>
    <mergeCell ref="I90:J90"/>
    <mergeCell ref="K90:R90"/>
    <mergeCell ref="S90:T90"/>
    <mergeCell ref="A93:D93"/>
    <mergeCell ref="E93:F93"/>
    <mergeCell ref="G93:H93"/>
    <mergeCell ref="I93:J93"/>
    <mergeCell ref="K93:R93"/>
    <mergeCell ref="S93:T93"/>
    <mergeCell ref="A92:D92"/>
    <mergeCell ref="E92:F92"/>
    <mergeCell ref="G92:H92"/>
    <mergeCell ref="I92:J92"/>
    <mergeCell ref="K92:R92"/>
    <mergeCell ref="S92:T92"/>
    <mergeCell ref="A95:D95"/>
    <mergeCell ref="E95:F95"/>
    <mergeCell ref="G95:H95"/>
    <mergeCell ref="I95:J95"/>
    <mergeCell ref="K95:R95"/>
    <mergeCell ref="S95:T95"/>
    <mergeCell ref="A94:D94"/>
    <mergeCell ref="E94:F94"/>
    <mergeCell ref="G94:H94"/>
    <mergeCell ref="I94:J94"/>
    <mergeCell ref="K94:R94"/>
    <mergeCell ref="S94:T94"/>
    <mergeCell ref="A97:D97"/>
    <mergeCell ref="E97:F97"/>
    <mergeCell ref="G97:H97"/>
    <mergeCell ref="I97:J97"/>
    <mergeCell ref="K97:R97"/>
    <mergeCell ref="S97:T97"/>
    <mergeCell ref="A96:D96"/>
    <mergeCell ref="E96:F96"/>
    <mergeCell ref="G96:H96"/>
    <mergeCell ref="I96:J96"/>
    <mergeCell ref="K96:R96"/>
    <mergeCell ref="S96:T96"/>
    <mergeCell ref="A99:D99"/>
    <mergeCell ref="E99:F99"/>
    <mergeCell ref="G99:H99"/>
    <mergeCell ref="I99:J99"/>
    <mergeCell ref="K99:R99"/>
    <mergeCell ref="S99:T99"/>
    <mergeCell ref="A98:D98"/>
    <mergeCell ref="E98:F98"/>
    <mergeCell ref="G98:H98"/>
    <mergeCell ref="I98:J98"/>
    <mergeCell ref="K98:R98"/>
    <mergeCell ref="S98:T98"/>
    <mergeCell ref="A101:D101"/>
    <mergeCell ref="E101:F101"/>
    <mergeCell ref="G101:H101"/>
    <mergeCell ref="I101:J101"/>
    <mergeCell ref="K101:R101"/>
    <mergeCell ref="S101:T101"/>
    <mergeCell ref="A100:D100"/>
    <mergeCell ref="E100:F100"/>
    <mergeCell ref="G100:H100"/>
    <mergeCell ref="I100:J100"/>
    <mergeCell ref="K100:R100"/>
    <mergeCell ref="S100:T100"/>
    <mergeCell ref="A104:B104"/>
    <mergeCell ref="C104:L104"/>
    <mergeCell ref="B106:F107"/>
    <mergeCell ref="G106:H107"/>
    <mergeCell ref="I106:I107"/>
    <mergeCell ref="J106:J107"/>
    <mergeCell ref="K106:L107"/>
    <mergeCell ref="A102:D102"/>
    <mergeCell ref="E102:F102"/>
    <mergeCell ref="G102:H102"/>
    <mergeCell ref="I102:J102"/>
    <mergeCell ref="K102:R102"/>
    <mergeCell ref="M106:M107"/>
    <mergeCell ref="N106:O107"/>
    <mergeCell ref="P106:T107"/>
    <mergeCell ref="S102:T102"/>
    <mergeCell ref="B108:F109"/>
    <mergeCell ref="G108:H109"/>
    <mergeCell ref="I108:I109"/>
    <mergeCell ref="J108:J109"/>
    <mergeCell ref="K108:L109"/>
    <mergeCell ref="M108:M109"/>
    <mergeCell ref="N108:O109"/>
    <mergeCell ref="P108:T109"/>
    <mergeCell ref="B110:F111"/>
    <mergeCell ref="G110:H111"/>
    <mergeCell ref="I110:I111"/>
    <mergeCell ref="J110:J111"/>
    <mergeCell ref="K110:L111"/>
    <mergeCell ref="M110:M111"/>
    <mergeCell ref="N110:O111"/>
    <mergeCell ref="P110:T111"/>
    <mergeCell ref="B116:M117"/>
    <mergeCell ref="N116:O117"/>
    <mergeCell ref="P116:T117"/>
    <mergeCell ref="A119:B119"/>
    <mergeCell ref="F121:M121"/>
    <mergeCell ref="N121:O122"/>
    <mergeCell ref="P121:T122"/>
    <mergeCell ref="F122:M122"/>
    <mergeCell ref="N112:O113"/>
    <mergeCell ref="P112:T113"/>
    <mergeCell ref="B114:F115"/>
    <mergeCell ref="G114:H115"/>
    <mergeCell ref="I114:I115"/>
    <mergeCell ref="J114:J115"/>
    <mergeCell ref="K114:L115"/>
    <mergeCell ref="M114:M115"/>
    <mergeCell ref="N114:O115"/>
    <mergeCell ref="P114:T115"/>
    <mergeCell ref="B112:F113"/>
    <mergeCell ref="G112:H113"/>
    <mergeCell ref="I112:I113"/>
    <mergeCell ref="J112:J113"/>
    <mergeCell ref="K112:L113"/>
    <mergeCell ref="M112:M113"/>
    <mergeCell ref="F127:M127"/>
    <mergeCell ref="N127:O128"/>
    <mergeCell ref="P127:T128"/>
    <mergeCell ref="F128:M128"/>
    <mergeCell ref="F129:M129"/>
    <mergeCell ref="N129:O130"/>
    <mergeCell ref="P129:T130"/>
    <mergeCell ref="F130:M130"/>
    <mergeCell ref="F123:M123"/>
    <mergeCell ref="N123:O124"/>
    <mergeCell ref="P123:T124"/>
    <mergeCell ref="F124:M124"/>
    <mergeCell ref="F125:M125"/>
    <mergeCell ref="N125:O126"/>
    <mergeCell ref="P125:T126"/>
    <mergeCell ref="F126:M126"/>
    <mergeCell ref="A136:B136"/>
    <mergeCell ref="B138:D139"/>
    <mergeCell ref="E138:G138"/>
    <mergeCell ref="K138:L138"/>
    <mergeCell ref="P138:T138"/>
    <mergeCell ref="E139:G139"/>
    <mergeCell ref="K139:L139"/>
    <mergeCell ref="P139:T139"/>
    <mergeCell ref="F131:M131"/>
    <mergeCell ref="N131:O132"/>
    <mergeCell ref="P131:T132"/>
    <mergeCell ref="F132:M132"/>
    <mergeCell ref="B133:M134"/>
    <mergeCell ref="N133:O134"/>
    <mergeCell ref="P133:T134"/>
    <mergeCell ref="M140:M141"/>
    <mergeCell ref="N140:O141"/>
    <mergeCell ref="P140:T141"/>
    <mergeCell ref="B142:M143"/>
    <mergeCell ref="N142:O143"/>
    <mergeCell ref="P142:T143"/>
    <mergeCell ref="B140:D141"/>
    <mergeCell ref="E140:G141"/>
    <mergeCell ref="H140:H141"/>
    <mergeCell ref="I140:I141"/>
    <mergeCell ref="J140:J141"/>
    <mergeCell ref="K140:L141"/>
    <mergeCell ref="K147:L148"/>
    <mergeCell ref="M147:M148"/>
    <mergeCell ref="N147:O148"/>
    <mergeCell ref="P147:T148"/>
    <mergeCell ref="B149:D149"/>
    <mergeCell ref="E149:T149"/>
    <mergeCell ref="A145:B145"/>
    <mergeCell ref="B147:D148"/>
    <mergeCell ref="E147:G148"/>
    <mergeCell ref="H147:H148"/>
    <mergeCell ref="I147:I148"/>
    <mergeCell ref="J147:J148"/>
    <mergeCell ref="B150:M151"/>
    <mergeCell ref="N150:O151"/>
    <mergeCell ref="P150:T151"/>
    <mergeCell ref="B152:D153"/>
    <mergeCell ref="E152:G153"/>
    <mergeCell ref="H152:H153"/>
    <mergeCell ref="I152:I153"/>
    <mergeCell ref="J152:J153"/>
    <mergeCell ref="K152:L153"/>
    <mergeCell ref="M152:M153"/>
    <mergeCell ref="H159:N159"/>
    <mergeCell ref="O159:P160"/>
    <mergeCell ref="Q159:T160"/>
    <mergeCell ref="H160:N160"/>
    <mergeCell ref="G161:N161"/>
    <mergeCell ref="O161:P162"/>
    <mergeCell ref="Q161:T162"/>
    <mergeCell ref="N152:O153"/>
    <mergeCell ref="P152:T153"/>
    <mergeCell ref="B154:M155"/>
    <mergeCell ref="N154:O155"/>
    <mergeCell ref="P154:T155"/>
    <mergeCell ref="A157:B157"/>
    <mergeCell ref="C157:H157"/>
    <mergeCell ref="H175:N175"/>
    <mergeCell ref="E167:N167"/>
    <mergeCell ref="O167:P168"/>
    <mergeCell ref="Q167:T168"/>
    <mergeCell ref="B169:N170"/>
    <mergeCell ref="O169:P170"/>
    <mergeCell ref="Q169:T170"/>
    <mergeCell ref="E163:N163"/>
    <mergeCell ref="O163:P164"/>
    <mergeCell ref="Q163:T164"/>
    <mergeCell ref="G165:N165"/>
    <mergeCell ref="O165:P166"/>
    <mergeCell ref="Q165:T166"/>
    <mergeCell ref="A211:B211"/>
    <mergeCell ref="D219:F219"/>
    <mergeCell ref="O220:S220"/>
    <mergeCell ref="A225:B225"/>
    <mergeCell ref="A183:B183"/>
    <mergeCell ref="K192:L192"/>
    <mergeCell ref="I195:J195"/>
    <mergeCell ref="D201:F201"/>
    <mergeCell ref="O202:S202"/>
    <mergeCell ref="G204:S204"/>
    <mergeCell ref="K226:T226"/>
    <mergeCell ref="D230:H230"/>
    <mergeCell ref="M230:Q230"/>
    <mergeCell ref="D232:F232"/>
    <mergeCell ref="M232:O232"/>
    <mergeCell ref="I35:J35"/>
    <mergeCell ref="F162:N162"/>
    <mergeCell ref="F164:N164"/>
    <mergeCell ref="F166:N166"/>
    <mergeCell ref="F168:N168"/>
    <mergeCell ref="G205:S205"/>
    <mergeCell ref="G206:S206"/>
    <mergeCell ref="H176:N176"/>
    <mergeCell ref="O176:P177"/>
    <mergeCell ref="Q176:T177"/>
    <mergeCell ref="H177:N177"/>
    <mergeCell ref="B178:N180"/>
    <mergeCell ref="O178:P180"/>
    <mergeCell ref="Q178:T180"/>
    <mergeCell ref="A172:B172"/>
    <mergeCell ref="C172:I172"/>
    <mergeCell ref="H174:N174"/>
    <mergeCell ref="O174:P175"/>
    <mergeCell ref="Q174:T175"/>
  </mergeCells>
  <conditionalFormatting sqref="F35:G35">
    <cfRule type="expression" dxfId="3" priority="2">
      <formula>$F$34=1</formula>
    </cfRule>
    <cfRule type="expression" dxfId="2" priority="4">
      <formula>$F$34&gt;1</formula>
    </cfRule>
  </conditionalFormatting>
  <conditionalFormatting sqref="I35:J35">
    <cfRule type="expression" dxfId="1" priority="1">
      <formula>$F$34=2</formula>
    </cfRule>
    <cfRule type="expression" dxfId="0" priority="3">
      <formula>$F$34=1</formula>
    </cfRule>
  </conditionalFormatting>
  <printOptions horizontalCentered="1"/>
  <pageMargins left="0.25" right="0.25" top="0.1" bottom="0.1" header="0.3" footer="0.3"/>
  <pageSetup paperSize="9" scale="94" orientation="portrait" r:id="rId1"/>
  <rowBreaks count="3" manualBreakCount="3">
    <brk id="66" max="19" man="1"/>
    <brk id="118" max="19" man="1"/>
    <brk id="182" max="1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/>
  </sheetPr>
  <dimension ref="A1:C18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1.42578125" defaultRowHeight="15" x14ac:dyDescent="0.25"/>
  <cols>
    <col min="3" max="3" width="14.140625" bestFit="1" customWidth="1"/>
  </cols>
  <sheetData>
    <row r="1" spans="1:3" s="50" customFormat="1" x14ac:dyDescent="0.25">
      <c r="A1" s="59" t="s">
        <v>68</v>
      </c>
      <c r="B1" s="59" t="s">
        <v>81</v>
      </c>
      <c r="C1" s="231" t="s">
        <v>314</v>
      </c>
    </row>
    <row r="2" spans="1:3" x14ac:dyDescent="0.25">
      <c r="A2" s="60" t="s">
        <v>69</v>
      </c>
      <c r="B2" s="60">
        <v>2020</v>
      </c>
      <c r="C2" s="232">
        <v>60</v>
      </c>
    </row>
    <row r="3" spans="1:3" x14ac:dyDescent="0.25">
      <c r="A3" s="60" t="s">
        <v>70</v>
      </c>
      <c r="B3" s="60">
        <v>2021</v>
      </c>
      <c r="C3" s="232">
        <v>70</v>
      </c>
    </row>
    <row r="4" spans="1:3" x14ac:dyDescent="0.25">
      <c r="A4" s="60" t="s">
        <v>71</v>
      </c>
      <c r="B4" s="60">
        <v>2022</v>
      </c>
      <c r="C4" s="232"/>
    </row>
    <row r="5" spans="1:3" x14ac:dyDescent="0.25">
      <c r="A5" s="60" t="s">
        <v>72</v>
      </c>
      <c r="B5" s="60">
        <v>2023</v>
      </c>
      <c r="C5" s="232"/>
    </row>
    <row r="6" spans="1:3" x14ac:dyDescent="0.25">
      <c r="A6" s="60" t="s">
        <v>73</v>
      </c>
      <c r="B6" s="60">
        <v>2024</v>
      </c>
      <c r="C6" s="232"/>
    </row>
    <row r="7" spans="1:3" x14ac:dyDescent="0.25">
      <c r="A7" s="60" t="s">
        <v>74</v>
      </c>
      <c r="B7" s="60">
        <v>2025</v>
      </c>
      <c r="C7" s="232"/>
    </row>
    <row r="8" spans="1:3" x14ac:dyDescent="0.25">
      <c r="A8" s="60" t="s">
        <v>75</v>
      </c>
      <c r="B8" s="58"/>
    </row>
    <row r="9" spans="1:3" x14ac:dyDescent="0.25">
      <c r="A9" s="60" t="s">
        <v>76</v>
      </c>
      <c r="B9" s="58"/>
    </row>
    <row r="10" spans="1:3" x14ac:dyDescent="0.25">
      <c r="A10" s="60" t="s">
        <v>77</v>
      </c>
      <c r="B10" s="58"/>
    </row>
    <row r="11" spans="1:3" x14ac:dyDescent="0.25">
      <c r="A11" s="60" t="s">
        <v>78</v>
      </c>
      <c r="B11" s="58"/>
    </row>
    <row r="12" spans="1:3" x14ac:dyDescent="0.25">
      <c r="A12" s="60" t="s">
        <v>79</v>
      </c>
      <c r="B12" s="58"/>
    </row>
    <row r="13" spans="1:3" x14ac:dyDescent="0.25">
      <c r="A13" s="60" t="s">
        <v>80</v>
      </c>
      <c r="B13" s="58"/>
    </row>
    <row r="16" spans="1:3" x14ac:dyDescent="0.25">
      <c r="A16" s="50" t="s">
        <v>85</v>
      </c>
    </row>
    <row r="17" spans="1:1" x14ac:dyDescent="0.25">
      <c r="A17" t="s">
        <v>226</v>
      </c>
    </row>
    <row r="18" spans="1:1" x14ac:dyDescent="0.25">
      <c r="A18" s="234" t="s">
        <v>316</v>
      </c>
    </row>
  </sheetData>
  <sheetProtection algorithmName="SHA-512" hashValue="uHN0Quglvuf1cYeysnQxW0qrJZs9gUk4gwZMpYR3zrOg8/ImI0sZ/a59AElv6eKpYfm4F/ILOYGjxtMBcKUzrg==" saltValue="ZC0Zk538sYcSvuY1iFq3Jg==" spinCount="100000"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UTAMA</vt:lpstr>
      <vt:lpstr>SYARAHAN</vt:lpstr>
      <vt:lpstr>PERBATUAN</vt:lpstr>
      <vt:lpstr>DATA</vt:lpstr>
      <vt:lpstr>BAYAR</vt:lpstr>
      <vt:lpstr>BULAN</vt:lpstr>
      <vt:lpstr>PERBATUAN!Print_Area</vt:lpstr>
      <vt:lpstr>SYARAHAN!Print_Area</vt:lpstr>
      <vt:lpstr>TAHUN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Amar Othman</cp:lastModifiedBy>
  <cp:lastPrinted>2020-03-01T04:53:33Z</cp:lastPrinted>
  <dcterms:created xsi:type="dcterms:W3CDTF">2012-01-05T00:52:53Z</dcterms:created>
  <dcterms:modified xsi:type="dcterms:W3CDTF">2023-01-03T07:29:58Z</dcterms:modified>
</cp:coreProperties>
</file>