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4CC2E49B-3793-4493-8147-3518AA62CC97}" xr6:coauthVersionLast="47" xr6:coauthVersionMax="47" xr10:uidLastSave="{00000000-0000-0000-0000-000000000000}"/>
  <bookViews>
    <workbookView xWindow="-120" yWindow="-120" windowWidth="29040" windowHeight="15720" tabRatio="731" activeTab="4" xr2:uid="{00000000-000D-0000-FFFF-FFFF00000000}"/>
  </bookViews>
  <sheets>
    <sheet name="PROPOSAL PROJEK AKHIR" sheetId="16" r:id="rId1"/>
    <sheet name="PENILAIAN FASILITATOR" sheetId="13" r:id="rId2"/>
    <sheet name="PENILAIAN PROJEK AKHIR" sheetId="12" r:id="rId3"/>
    <sheet name="PEMBENTANGAN" sheetId="11" r:id="rId4"/>
    <sheet name="MARKAH" sheetId="10" r:id="rId5"/>
    <sheet name="CQI" sheetId="5" r:id="rId6"/>
    <sheet name="LAPORAN CQI" sheetId="8" r:id="rId7"/>
    <sheet name="CQI PROCESS" sheetId="9" r:id="rId8"/>
    <sheet name="Data" sheetId="6" r:id="rId9"/>
  </sheets>
  <definedNames>
    <definedName name="GradePoint">Data!$B$4:$D$14</definedName>
    <definedName name="_xlnm.Print_Area" localSheetId="5">CQI!$A:$W</definedName>
    <definedName name="_xlnm.Print_Area" localSheetId="6">'LAPORAN CQI'!$A:$J</definedName>
    <definedName name="_xlnm.Print_Area" localSheetId="4">MARKAH!$A:$R</definedName>
    <definedName name="_xlnm.Print_Titles" localSheetId="5">CQI!$13:$15</definedName>
    <definedName name="_xlnm.Print_Titles" localSheetId="4">MARKAH!$9:$12</definedName>
    <definedName name="_xlnm.Print_Titles" localSheetId="3">PEMBENTANGAN!$3:$5</definedName>
    <definedName name="_xlnm.Print_Titles" localSheetId="1">'PENILAIAN FASILITATOR'!$3:$5</definedName>
    <definedName name="_xlnm.Print_Titles" localSheetId="2">'PENILAIAN PROJEK AKHIR'!$3:$5</definedName>
    <definedName name="_xlnm.Print_Titles" localSheetId="0">'PROPOSAL PROJEK AKHIR'!$3:$5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0" l="1"/>
  <c r="A95" i="5"/>
  <c r="H95" i="5" s="1"/>
  <c r="I95" i="5" s="1"/>
  <c r="J95" i="5" s="1"/>
  <c r="B95" i="5"/>
  <c r="C95" i="5"/>
  <c r="L95" i="5"/>
  <c r="M95" i="5" s="1"/>
  <c r="N95" i="5" s="1"/>
  <c r="R95" i="5"/>
  <c r="A91" i="5"/>
  <c r="C91" i="5"/>
  <c r="A92" i="5"/>
  <c r="C92" i="5"/>
  <c r="A93" i="5"/>
  <c r="C93" i="5"/>
  <c r="A94" i="5"/>
  <c r="C94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J7" i="12"/>
  <c r="K7" i="12"/>
  <c r="J8" i="12"/>
  <c r="K8" i="12"/>
  <c r="J9" i="12"/>
  <c r="K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J22" i="12"/>
  <c r="K22" i="12"/>
  <c r="J23" i="12"/>
  <c r="K23" i="12"/>
  <c r="J24" i="12"/>
  <c r="K24" i="12"/>
  <c r="J25" i="12"/>
  <c r="K25" i="12"/>
  <c r="J26" i="12"/>
  <c r="K26" i="12"/>
  <c r="J27" i="12"/>
  <c r="K27" i="12"/>
  <c r="J28" i="12"/>
  <c r="K28" i="12"/>
  <c r="J29" i="12"/>
  <c r="K29" i="12"/>
  <c r="J30" i="12"/>
  <c r="K30" i="12"/>
  <c r="J31" i="12"/>
  <c r="K31" i="12"/>
  <c r="J32" i="12"/>
  <c r="K32" i="12"/>
  <c r="J33" i="12"/>
  <c r="K33" i="12"/>
  <c r="J34" i="12"/>
  <c r="K34" i="12"/>
  <c r="J35" i="12"/>
  <c r="K35" i="12"/>
  <c r="J36" i="12"/>
  <c r="K36" i="12"/>
  <c r="J37" i="12"/>
  <c r="K37" i="12"/>
  <c r="J38" i="12"/>
  <c r="K38" i="12"/>
  <c r="J39" i="12"/>
  <c r="K39" i="12"/>
  <c r="J40" i="12"/>
  <c r="K40" i="12"/>
  <c r="J41" i="12"/>
  <c r="K41" i="12"/>
  <c r="J42" i="12"/>
  <c r="K42" i="12"/>
  <c r="J43" i="12"/>
  <c r="K43" i="12"/>
  <c r="J44" i="12"/>
  <c r="K44" i="12"/>
  <c r="J45" i="12"/>
  <c r="K45" i="12"/>
  <c r="J46" i="12"/>
  <c r="K46" i="12"/>
  <c r="J47" i="12"/>
  <c r="K47" i="12"/>
  <c r="J48" i="12"/>
  <c r="K48" i="12"/>
  <c r="J49" i="12"/>
  <c r="K49" i="12"/>
  <c r="J50" i="12"/>
  <c r="K50" i="12"/>
  <c r="J51" i="12"/>
  <c r="K51" i="12"/>
  <c r="J52" i="12"/>
  <c r="K52" i="12"/>
  <c r="J53" i="12"/>
  <c r="K53" i="12"/>
  <c r="J54" i="12"/>
  <c r="K54" i="12"/>
  <c r="J55" i="12"/>
  <c r="K55" i="12"/>
  <c r="J56" i="12"/>
  <c r="K56" i="12"/>
  <c r="J57" i="12"/>
  <c r="K57" i="12"/>
  <c r="J58" i="12"/>
  <c r="K58" i="12"/>
  <c r="J59" i="12"/>
  <c r="K59" i="12"/>
  <c r="J60" i="12"/>
  <c r="K60" i="12"/>
  <c r="J61" i="12"/>
  <c r="K61" i="12"/>
  <c r="J62" i="12"/>
  <c r="K62" i="12"/>
  <c r="J63" i="12"/>
  <c r="K63" i="12"/>
  <c r="J64" i="12"/>
  <c r="K64" i="12"/>
  <c r="J65" i="12"/>
  <c r="K65" i="12"/>
  <c r="J66" i="12"/>
  <c r="K66" i="12"/>
  <c r="J67" i="12"/>
  <c r="K67" i="12"/>
  <c r="L67" i="12"/>
  <c r="J68" i="12"/>
  <c r="K68" i="12"/>
  <c r="L68" i="12"/>
  <c r="J69" i="12"/>
  <c r="K69" i="12"/>
  <c r="L69" i="12"/>
  <c r="J70" i="12"/>
  <c r="K70" i="12"/>
  <c r="L70" i="12"/>
  <c r="J71" i="12"/>
  <c r="K71" i="12"/>
  <c r="L71" i="12"/>
  <c r="J72" i="12"/>
  <c r="K72" i="12"/>
  <c r="L72" i="12"/>
  <c r="J73" i="12"/>
  <c r="K73" i="12"/>
  <c r="L73" i="12"/>
  <c r="J74" i="12"/>
  <c r="K74" i="12"/>
  <c r="L74" i="12"/>
  <c r="J75" i="12"/>
  <c r="K75" i="12"/>
  <c r="L75" i="12"/>
  <c r="J76" i="12"/>
  <c r="K76" i="12"/>
  <c r="L76" i="12"/>
  <c r="J77" i="12"/>
  <c r="K77" i="12"/>
  <c r="L77" i="12"/>
  <c r="J78" i="12"/>
  <c r="K78" i="12"/>
  <c r="L78" i="12"/>
  <c r="J79" i="12"/>
  <c r="K79" i="12"/>
  <c r="L79" i="12"/>
  <c r="J80" i="12"/>
  <c r="K80" i="12"/>
  <c r="L80" i="12"/>
  <c r="J81" i="12"/>
  <c r="K81" i="12"/>
  <c r="L81" i="12"/>
  <c r="J82" i="12"/>
  <c r="K82" i="12"/>
  <c r="L82" i="12"/>
  <c r="J83" i="12"/>
  <c r="K83" i="12"/>
  <c r="L83" i="12"/>
  <c r="J84" i="12"/>
  <c r="K84" i="12"/>
  <c r="L84" i="12"/>
  <c r="J6" i="12"/>
  <c r="K6" i="12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6" i="13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6" i="16"/>
  <c r="J7" i="11"/>
  <c r="K7" i="11"/>
  <c r="J8" i="11"/>
  <c r="K8" i="11"/>
  <c r="J9" i="11"/>
  <c r="K9" i="11"/>
  <c r="J10" i="11"/>
  <c r="K10" i="11"/>
  <c r="J11" i="11"/>
  <c r="K11" i="11"/>
  <c r="J12" i="11"/>
  <c r="K12" i="11"/>
  <c r="J13" i="11"/>
  <c r="K13" i="11"/>
  <c r="J14" i="11"/>
  <c r="K14" i="11"/>
  <c r="J15" i="11"/>
  <c r="K15" i="11"/>
  <c r="J16" i="11"/>
  <c r="K16" i="11"/>
  <c r="J17" i="11"/>
  <c r="K17" i="11"/>
  <c r="J18" i="11"/>
  <c r="K18" i="11"/>
  <c r="J19" i="11"/>
  <c r="K19" i="11"/>
  <c r="J20" i="11"/>
  <c r="K20" i="11"/>
  <c r="J21" i="11"/>
  <c r="K21" i="11"/>
  <c r="J22" i="11"/>
  <c r="K22" i="11"/>
  <c r="J23" i="11"/>
  <c r="K23" i="11"/>
  <c r="J24" i="11"/>
  <c r="K24" i="11"/>
  <c r="J25" i="11"/>
  <c r="K25" i="11"/>
  <c r="J26" i="11"/>
  <c r="K26" i="11"/>
  <c r="J27" i="11"/>
  <c r="K27" i="11"/>
  <c r="J28" i="11"/>
  <c r="K28" i="11"/>
  <c r="J29" i="11"/>
  <c r="K29" i="11"/>
  <c r="J30" i="11"/>
  <c r="K30" i="11"/>
  <c r="J31" i="11"/>
  <c r="K31" i="11"/>
  <c r="J32" i="11"/>
  <c r="K32" i="11"/>
  <c r="J33" i="11"/>
  <c r="K33" i="11"/>
  <c r="J34" i="11"/>
  <c r="K34" i="11"/>
  <c r="J35" i="11"/>
  <c r="K35" i="11"/>
  <c r="J36" i="11"/>
  <c r="K36" i="11"/>
  <c r="J37" i="11"/>
  <c r="K37" i="11"/>
  <c r="J38" i="11"/>
  <c r="K38" i="11"/>
  <c r="J39" i="11"/>
  <c r="K39" i="11"/>
  <c r="J40" i="11"/>
  <c r="K40" i="11"/>
  <c r="J41" i="11"/>
  <c r="K41" i="11"/>
  <c r="J42" i="11"/>
  <c r="K42" i="11"/>
  <c r="J43" i="11"/>
  <c r="K43" i="11"/>
  <c r="J44" i="11"/>
  <c r="K44" i="11"/>
  <c r="J45" i="11"/>
  <c r="K45" i="11"/>
  <c r="J46" i="11"/>
  <c r="K46" i="11"/>
  <c r="J47" i="11"/>
  <c r="K47" i="11"/>
  <c r="J48" i="11"/>
  <c r="K48" i="11"/>
  <c r="J49" i="11"/>
  <c r="K49" i="11"/>
  <c r="J50" i="11"/>
  <c r="K50" i="11"/>
  <c r="J51" i="11"/>
  <c r="K51" i="11"/>
  <c r="J52" i="11"/>
  <c r="K52" i="11"/>
  <c r="J53" i="11"/>
  <c r="K53" i="11"/>
  <c r="J54" i="11"/>
  <c r="K54" i="11"/>
  <c r="J55" i="11"/>
  <c r="K55" i="11"/>
  <c r="J56" i="11"/>
  <c r="K56" i="11"/>
  <c r="J57" i="11"/>
  <c r="K57" i="11"/>
  <c r="J58" i="11"/>
  <c r="K58" i="11"/>
  <c r="J59" i="11"/>
  <c r="K59" i="11"/>
  <c r="J60" i="11"/>
  <c r="K60" i="11"/>
  <c r="J61" i="11"/>
  <c r="K61" i="11"/>
  <c r="J62" i="11"/>
  <c r="K62" i="11"/>
  <c r="J63" i="11"/>
  <c r="K63" i="11"/>
  <c r="J64" i="11"/>
  <c r="K64" i="11"/>
  <c r="J65" i="11"/>
  <c r="K65" i="11"/>
  <c r="J66" i="11"/>
  <c r="K66" i="11"/>
  <c r="J67" i="11"/>
  <c r="K67" i="11"/>
  <c r="L67" i="11"/>
  <c r="J68" i="11"/>
  <c r="K68" i="11"/>
  <c r="L68" i="11"/>
  <c r="J69" i="11"/>
  <c r="K69" i="11"/>
  <c r="L69" i="11"/>
  <c r="J70" i="11"/>
  <c r="K70" i="11"/>
  <c r="L70" i="11"/>
  <c r="J71" i="11"/>
  <c r="K71" i="11"/>
  <c r="L71" i="11"/>
  <c r="J72" i="11"/>
  <c r="K72" i="11"/>
  <c r="L72" i="11"/>
  <c r="J73" i="11"/>
  <c r="K73" i="11"/>
  <c r="L73" i="11"/>
  <c r="J74" i="11"/>
  <c r="K74" i="11"/>
  <c r="L74" i="11"/>
  <c r="J75" i="11"/>
  <c r="K75" i="11"/>
  <c r="L75" i="11"/>
  <c r="J76" i="11"/>
  <c r="K76" i="11"/>
  <c r="L76" i="11"/>
  <c r="J77" i="11"/>
  <c r="K77" i="11"/>
  <c r="L77" i="11"/>
  <c r="J78" i="11"/>
  <c r="K78" i="11"/>
  <c r="L78" i="11"/>
  <c r="J79" i="11"/>
  <c r="K79" i="11"/>
  <c r="L79" i="11"/>
  <c r="J80" i="11"/>
  <c r="K80" i="11"/>
  <c r="L80" i="11"/>
  <c r="J81" i="11"/>
  <c r="K81" i="11"/>
  <c r="L81" i="11"/>
  <c r="J82" i="11"/>
  <c r="K82" i="11"/>
  <c r="L82" i="11"/>
  <c r="J83" i="11"/>
  <c r="K83" i="11"/>
  <c r="L83" i="11"/>
  <c r="J84" i="11"/>
  <c r="K84" i="11"/>
  <c r="L84" i="11"/>
  <c r="J6" i="11"/>
  <c r="K6" i="11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6" i="13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6" i="16"/>
  <c r="D95" i="5" l="1"/>
  <c r="E95" i="5"/>
  <c r="F95" i="5" s="1"/>
  <c r="P95" i="5"/>
  <c r="O95" i="5"/>
  <c r="K95" i="5"/>
  <c r="D90" i="5"/>
  <c r="D77" i="5"/>
  <c r="L90" i="5"/>
  <c r="D85" i="5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6" i="16"/>
  <c r="C74" i="10"/>
  <c r="B77" i="5" s="1"/>
  <c r="R77" i="5" s="1"/>
  <c r="J74" i="10"/>
  <c r="C75" i="10"/>
  <c r="B78" i="5" s="1"/>
  <c r="R78" i="5" s="1"/>
  <c r="J75" i="10"/>
  <c r="C76" i="10"/>
  <c r="B79" i="5" s="1"/>
  <c r="R79" i="5" s="1"/>
  <c r="J76" i="10"/>
  <c r="C77" i="10"/>
  <c r="B80" i="5" s="1"/>
  <c r="R80" i="5" s="1"/>
  <c r="J77" i="10"/>
  <c r="C78" i="10"/>
  <c r="B81" i="5" s="1"/>
  <c r="R81" i="5" s="1"/>
  <c r="J78" i="10"/>
  <c r="C79" i="10"/>
  <c r="B82" i="5" s="1"/>
  <c r="R82" i="5" s="1"/>
  <c r="J79" i="10"/>
  <c r="C80" i="10"/>
  <c r="B83" i="5" s="1"/>
  <c r="R83" i="5" s="1"/>
  <c r="J80" i="10"/>
  <c r="C81" i="10"/>
  <c r="B84" i="5" s="1"/>
  <c r="R84" i="5" s="1"/>
  <c r="J81" i="10"/>
  <c r="C82" i="10"/>
  <c r="B85" i="5" s="1"/>
  <c r="R85" i="5" s="1"/>
  <c r="J82" i="10"/>
  <c r="C83" i="10"/>
  <c r="B86" i="5" s="1"/>
  <c r="R86" i="5" s="1"/>
  <c r="J83" i="10"/>
  <c r="C84" i="10"/>
  <c r="B87" i="5" s="1"/>
  <c r="R87" i="5" s="1"/>
  <c r="J84" i="10"/>
  <c r="C85" i="10"/>
  <c r="B88" i="5" s="1"/>
  <c r="R88" i="5" s="1"/>
  <c r="J85" i="10"/>
  <c r="C86" i="10"/>
  <c r="B89" i="5" s="1"/>
  <c r="R89" i="5" s="1"/>
  <c r="J86" i="10"/>
  <c r="C87" i="10"/>
  <c r="B90" i="5" s="1"/>
  <c r="R90" i="5" s="1"/>
  <c r="J87" i="10"/>
  <c r="C88" i="10"/>
  <c r="B91" i="5" s="1"/>
  <c r="R91" i="5" s="1"/>
  <c r="J88" i="10"/>
  <c r="C89" i="10"/>
  <c r="B92" i="5" s="1"/>
  <c r="R92" i="5" s="1"/>
  <c r="J89" i="10"/>
  <c r="C90" i="10"/>
  <c r="B93" i="5" s="1"/>
  <c r="R93" i="5" s="1"/>
  <c r="J90" i="10"/>
  <c r="C91" i="10"/>
  <c r="B94" i="5" s="1"/>
  <c r="R94" i="5" s="1"/>
  <c r="J91" i="10"/>
  <c r="C67" i="11"/>
  <c r="Q74" i="10"/>
  <c r="G74" i="10" s="1"/>
  <c r="L77" i="5" s="1"/>
  <c r="C68" i="11"/>
  <c r="Q75" i="10"/>
  <c r="G75" i="10" s="1"/>
  <c r="L78" i="5" s="1"/>
  <c r="C69" i="11"/>
  <c r="Q76" i="10"/>
  <c r="G76" i="10" s="1"/>
  <c r="L79" i="5" s="1"/>
  <c r="C70" i="11"/>
  <c r="Q77" i="10"/>
  <c r="G77" i="10" s="1"/>
  <c r="L80" i="5" s="1"/>
  <c r="C71" i="11"/>
  <c r="Q78" i="10"/>
  <c r="G78" i="10" s="1"/>
  <c r="L81" i="5" s="1"/>
  <c r="C72" i="11"/>
  <c r="Q79" i="10"/>
  <c r="G79" i="10" s="1"/>
  <c r="L82" i="5" s="1"/>
  <c r="C73" i="11"/>
  <c r="Q80" i="10"/>
  <c r="G80" i="10" s="1"/>
  <c r="L83" i="5" s="1"/>
  <c r="C74" i="11"/>
  <c r="Q81" i="10"/>
  <c r="G81" i="10" s="1"/>
  <c r="L84" i="5" s="1"/>
  <c r="C75" i="11"/>
  <c r="Q82" i="10"/>
  <c r="G82" i="10" s="1"/>
  <c r="L85" i="5" s="1"/>
  <c r="C76" i="11"/>
  <c r="Q83" i="10"/>
  <c r="G83" i="10" s="1"/>
  <c r="L86" i="5" s="1"/>
  <c r="C77" i="11"/>
  <c r="Q84" i="10"/>
  <c r="G84" i="10" s="1"/>
  <c r="L87" i="5" s="1"/>
  <c r="C78" i="11"/>
  <c r="Q85" i="10"/>
  <c r="G85" i="10" s="1"/>
  <c r="L88" i="5" s="1"/>
  <c r="C79" i="11"/>
  <c r="Q86" i="10"/>
  <c r="G86" i="10" s="1"/>
  <c r="L89" i="5" s="1"/>
  <c r="C80" i="11"/>
  <c r="Q87" i="10"/>
  <c r="G87" i="10" s="1"/>
  <c r="C81" i="11"/>
  <c r="Q88" i="10"/>
  <c r="G88" i="10" s="1"/>
  <c r="L91" i="5" s="1"/>
  <c r="C82" i="11"/>
  <c r="Q89" i="10"/>
  <c r="G89" i="10" s="1"/>
  <c r="L92" i="5" s="1"/>
  <c r="C83" i="11"/>
  <c r="Q90" i="10"/>
  <c r="G90" i="10" s="1"/>
  <c r="L93" i="5" s="1"/>
  <c r="C84" i="11"/>
  <c r="Q91" i="10"/>
  <c r="C67" i="12"/>
  <c r="P74" i="10"/>
  <c r="C68" i="12"/>
  <c r="P75" i="10"/>
  <c r="C69" i="12"/>
  <c r="P76" i="10"/>
  <c r="C70" i="12"/>
  <c r="P77" i="10"/>
  <c r="C71" i="12"/>
  <c r="P78" i="10"/>
  <c r="C72" i="12"/>
  <c r="P79" i="10"/>
  <c r="C73" i="12"/>
  <c r="P80" i="10"/>
  <c r="C74" i="12"/>
  <c r="P81" i="10"/>
  <c r="C75" i="12"/>
  <c r="P82" i="10"/>
  <c r="C76" i="12"/>
  <c r="P83" i="10"/>
  <c r="C77" i="12"/>
  <c r="P84" i="10"/>
  <c r="C78" i="12"/>
  <c r="P85" i="10"/>
  <c r="C79" i="12"/>
  <c r="P86" i="10"/>
  <c r="C80" i="12"/>
  <c r="P87" i="10"/>
  <c r="C81" i="12"/>
  <c r="P88" i="10"/>
  <c r="C82" i="12"/>
  <c r="P89" i="10"/>
  <c r="C83" i="12"/>
  <c r="P90" i="10"/>
  <c r="C84" i="12"/>
  <c r="P91" i="10"/>
  <c r="C67" i="13"/>
  <c r="O74" i="10"/>
  <c r="C68" i="13"/>
  <c r="O75" i="10"/>
  <c r="C69" i="13"/>
  <c r="O76" i="10"/>
  <c r="F76" i="10" s="1"/>
  <c r="H79" i="5" s="1"/>
  <c r="C70" i="13"/>
  <c r="O77" i="10"/>
  <c r="C71" i="13"/>
  <c r="O78" i="10"/>
  <c r="F78" i="10" s="1"/>
  <c r="H81" i="5" s="1"/>
  <c r="C72" i="13"/>
  <c r="O79" i="10"/>
  <c r="C73" i="13"/>
  <c r="O80" i="10"/>
  <c r="C74" i="13"/>
  <c r="O81" i="10"/>
  <c r="C75" i="13"/>
  <c r="O82" i="10"/>
  <c r="C76" i="13"/>
  <c r="O83" i="10"/>
  <c r="C77" i="13"/>
  <c r="O84" i="10"/>
  <c r="F84" i="10" s="1"/>
  <c r="H87" i="5" s="1"/>
  <c r="C78" i="13"/>
  <c r="O85" i="10"/>
  <c r="C79" i="13"/>
  <c r="O86" i="10"/>
  <c r="C80" i="13"/>
  <c r="O87" i="10"/>
  <c r="C81" i="13"/>
  <c r="O88" i="10"/>
  <c r="C82" i="13"/>
  <c r="O89" i="10"/>
  <c r="C83" i="13"/>
  <c r="O90" i="10"/>
  <c r="C84" i="13"/>
  <c r="O91" i="10"/>
  <c r="N74" i="10"/>
  <c r="E74" i="10" s="1"/>
  <c r="N75" i="10"/>
  <c r="E75" i="10" s="1"/>
  <c r="D78" i="5" s="1"/>
  <c r="N76" i="10"/>
  <c r="E76" i="10" s="1"/>
  <c r="D79" i="5" s="1"/>
  <c r="P79" i="5" s="1"/>
  <c r="N77" i="10"/>
  <c r="E77" i="10" s="1"/>
  <c r="D80" i="5" s="1"/>
  <c r="N78" i="10"/>
  <c r="E78" i="10" s="1"/>
  <c r="D81" i="5" s="1"/>
  <c r="P81" i="5" s="1"/>
  <c r="N79" i="10"/>
  <c r="E79" i="10" s="1"/>
  <c r="D82" i="5" s="1"/>
  <c r="N80" i="10"/>
  <c r="E80" i="10" s="1"/>
  <c r="D83" i="5" s="1"/>
  <c r="N81" i="10"/>
  <c r="E81" i="10" s="1"/>
  <c r="D84" i="5" s="1"/>
  <c r="N82" i="10"/>
  <c r="E82" i="10" s="1"/>
  <c r="N83" i="10"/>
  <c r="E83" i="10" s="1"/>
  <c r="D86" i="5" s="1"/>
  <c r="N84" i="10"/>
  <c r="E84" i="10" s="1"/>
  <c r="D87" i="5" s="1"/>
  <c r="N85" i="10"/>
  <c r="E85" i="10" s="1"/>
  <c r="D88" i="5" s="1"/>
  <c r="N86" i="10"/>
  <c r="E86" i="10" s="1"/>
  <c r="D89" i="5" s="1"/>
  <c r="N87" i="10"/>
  <c r="E87" i="10" s="1"/>
  <c r="N88" i="10"/>
  <c r="E88" i="10" s="1"/>
  <c r="D91" i="5" s="1"/>
  <c r="N89" i="10"/>
  <c r="N90" i="10"/>
  <c r="E90" i="10" s="1"/>
  <c r="D93" i="5" s="1"/>
  <c r="N91" i="10"/>
  <c r="E91" i="10" s="1"/>
  <c r="D94" i="5" s="1"/>
  <c r="F86" i="10" l="1"/>
  <c r="H89" i="5" s="1"/>
  <c r="P77" i="5"/>
  <c r="U77" i="5" s="1"/>
  <c r="F91" i="10"/>
  <c r="H94" i="5" s="1"/>
  <c r="F82" i="10"/>
  <c r="H85" i="5" s="1"/>
  <c r="F74" i="10"/>
  <c r="H77" i="5" s="1"/>
  <c r="P87" i="5"/>
  <c r="U87" i="5" s="1"/>
  <c r="P94" i="5"/>
  <c r="P89" i="5"/>
  <c r="U89" i="5" s="1"/>
  <c r="F89" i="10"/>
  <c r="H92" i="5" s="1"/>
  <c r="F80" i="10"/>
  <c r="H83" i="5" s="1"/>
  <c r="P83" i="5" s="1"/>
  <c r="G95" i="5"/>
  <c r="F88" i="10"/>
  <c r="H91" i="5" s="1"/>
  <c r="T95" i="5"/>
  <c r="U95" i="5"/>
  <c r="V95" i="5" s="1"/>
  <c r="Q95" i="5"/>
  <c r="S95" i="5" s="1"/>
  <c r="T89" i="5"/>
  <c r="P85" i="5"/>
  <c r="Q77" i="5"/>
  <c r="S77" i="5" s="1"/>
  <c r="U81" i="5"/>
  <c r="Q81" i="5"/>
  <c r="S81" i="5" s="1"/>
  <c r="U79" i="5"/>
  <c r="Q79" i="5"/>
  <c r="S79" i="5" s="1"/>
  <c r="I91" i="10"/>
  <c r="K91" i="10" s="1"/>
  <c r="L91" i="10" s="1"/>
  <c r="G91" i="10"/>
  <c r="L94" i="5" s="1"/>
  <c r="F85" i="10"/>
  <c r="H88" i="5" s="1"/>
  <c r="P88" i="5" s="1"/>
  <c r="F75" i="10"/>
  <c r="H78" i="5" s="1"/>
  <c r="P78" i="5" s="1"/>
  <c r="H86" i="10"/>
  <c r="H78" i="10"/>
  <c r="F87" i="10"/>
  <c r="H90" i="5" s="1"/>
  <c r="P90" i="5" s="1"/>
  <c r="F81" i="10"/>
  <c r="H84" i="5" s="1"/>
  <c r="P84" i="5" s="1"/>
  <c r="F83" i="10"/>
  <c r="H86" i="5" s="1"/>
  <c r="P86" i="5" s="1"/>
  <c r="T86" i="5" s="1"/>
  <c r="F77" i="10"/>
  <c r="H80" i="5" s="1"/>
  <c r="P80" i="5" s="1"/>
  <c r="H82" i="10"/>
  <c r="H74" i="10"/>
  <c r="E89" i="10"/>
  <c r="D92" i="5" s="1"/>
  <c r="I89" i="10"/>
  <c r="K89" i="10" s="1"/>
  <c r="L89" i="10" s="1"/>
  <c r="I90" i="10"/>
  <c r="K90" i="10" s="1"/>
  <c r="L90" i="10" s="1"/>
  <c r="F79" i="10"/>
  <c r="H82" i="5" s="1"/>
  <c r="P82" i="5" s="1"/>
  <c r="H84" i="10"/>
  <c r="H76" i="10"/>
  <c r="H91" i="10"/>
  <c r="H88" i="10"/>
  <c r="H80" i="10"/>
  <c r="I85" i="10"/>
  <c r="K85" i="10" s="1"/>
  <c r="I83" i="10"/>
  <c r="K83" i="10" s="1"/>
  <c r="I81" i="10"/>
  <c r="K81" i="10" s="1"/>
  <c r="I79" i="10"/>
  <c r="K79" i="10" s="1"/>
  <c r="I77" i="10"/>
  <c r="K77" i="10" s="1"/>
  <c r="I75" i="10"/>
  <c r="K75" i="10" s="1"/>
  <c r="I87" i="10"/>
  <c r="K87" i="10" s="1"/>
  <c r="F90" i="10"/>
  <c r="H93" i="5" s="1"/>
  <c r="I88" i="10"/>
  <c r="K88" i="10" s="1"/>
  <c r="I86" i="10"/>
  <c r="K86" i="10" s="1"/>
  <c r="I84" i="10"/>
  <c r="K84" i="10" s="1"/>
  <c r="I82" i="10"/>
  <c r="K82" i="10" s="1"/>
  <c r="I80" i="10"/>
  <c r="K80" i="10" s="1"/>
  <c r="I78" i="10"/>
  <c r="K78" i="10" s="1"/>
  <c r="I76" i="10"/>
  <c r="K76" i="10" s="1"/>
  <c r="I74" i="10"/>
  <c r="K74" i="10" s="1"/>
  <c r="C70" i="10"/>
  <c r="B73" i="5" s="1"/>
  <c r="R73" i="5" s="1"/>
  <c r="J70" i="10"/>
  <c r="C71" i="10"/>
  <c r="B74" i="5" s="1"/>
  <c r="R74" i="5" s="1"/>
  <c r="J71" i="10"/>
  <c r="C72" i="10"/>
  <c r="B75" i="5" s="1"/>
  <c r="R75" i="5" s="1"/>
  <c r="J72" i="10"/>
  <c r="C73" i="10"/>
  <c r="B76" i="5" s="1"/>
  <c r="R76" i="5" s="1"/>
  <c r="J73" i="10"/>
  <c r="M91" i="10" l="1"/>
  <c r="V89" i="5"/>
  <c r="U80" i="5"/>
  <c r="T80" i="5"/>
  <c r="Q80" i="5"/>
  <c r="S80" i="5" s="1"/>
  <c r="T84" i="5"/>
  <c r="U84" i="5"/>
  <c r="V84" i="5" s="1"/>
  <c r="Q84" i="5"/>
  <c r="S84" i="5" s="1"/>
  <c r="Q78" i="5"/>
  <c r="S78" i="5" s="1"/>
  <c r="U78" i="5"/>
  <c r="T78" i="5"/>
  <c r="T88" i="5"/>
  <c r="Q88" i="5"/>
  <c r="S88" i="5" s="1"/>
  <c r="U88" i="5"/>
  <c r="V88" i="5" s="1"/>
  <c r="T82" i="5"/>
  <c r="Q82" i="5"/>
  <c r="S82" i="5" s="1"/>
  <c r="U82" i="5"/>
  <c r="T77" i="5"/>
  <c r="V77" i="5" s="1"/>
  <c r="Q87" i="5"/>
  <c r="S87" i="5" s="1"/>
  <c r="H81" i="10"/>
  <c r="H87" i="10"/>
  <c r="T79" i="5"/>
  <c r="V79" i="5" s="1"/>
  <c r="Q86" i="5"/>
  <c r="S86" i="5" s="1"/>
  <c r="T87" i="5"/>
  <c r="Q94" i="5"/>
  <c r="S94" i="5" s="1"/>
  <c r="T94" i="5"/>
  <c r="U94" i="5"/>
  <c r="U86" i="5"/>
  <c r="V86" i="5" s="1"/>
  <c r="T81" i="5"/>
  <c r="V81" i="5" s="1"/>
  <c r="P93" i="5"/>
  <c r="P92" i="5"/>
  <c r="Q89" i="5"/>
  <c r="S89" i="5" s="1"/>
  <c r="P91" i="5"/>
  <c r="Q90" i="5"/>
  <c r="S90" i="5" s="1"/>
  <c r="T90" i="5"/>
  <c r="U90" i="5"/>
  <c r="T85" i="5"/>
  <c r="U85" i="5"/>
  <c r="V85" i="5" s="1"/>
  <c r="Q85" i="5"/>
  <c r="S85" i="5" s="1"/>
  <c r="U83" i="5"/>
  <c r="T83" i="5"/>
  <c r="Q83" i="5"/>
  <c r="S83" i="5" s="1"/>
  <c r="V87" i="5"/>
  <c r="M89" i="10"/>
  <c r="H77" i="10"/>
  <c r="H89" i="10"/>
  <c r="H85" i="10"/>
  <c r="M90" i="10"/>
  <c r="H75" i="10"/>
  <c r="H83" i="10"/>
  <c r="H79" i="10"/>
  <c r="H90" i="10"/>
  <c r="L74" i="10"/>
  <c r="M74" i="10"/>
  <c r="L82" i="10"/>
  <c r="M82" i="10"/>
  <c r="L79" i="10"/>
  <c r="M79" i="10"/>
  <c r="L76" i="10"/>
  <c r="M76" i="10"/>
  <c r="L84" i="10"/>
  <c r="M84" i="10"/>
  <c r="L87" i="10"/>
  <c r="M87" i="10"/>
  <c r="L81" i="10"/>
  <c r="M81" i="10"/>
  <c r="L75" i="10"/>
  <c r="M75" i="10"/>
  <c r="L78" i="10"/>
  <c r="M78" i="10"/>
  <c r="L86" i="10"/>
  <c r="M86" i="10"/>
  <c r="L83" i="10"/>
  <c r="M83" i="10"/>
  <c r="L80" i="10"/>
  <c r="M80" i="10"/>
  <c r="L88" i="10"/>
  <c r="M88" i="10"/>
  <c r="L77" i="10"/>
  <c r="M77" i="10"/>
  <c r="L85" i="10"/>
  <c r="M85" i="10"/>
  <c r="V94" i="5" l="1"/>
  <c r="V80" i="5"/>
  <c r="V78" i="5"/>
  <c r="V82" i="5"/>
  <c r="V83" i="5"/>
  <c r="Q92" i="5"/>
  <c r="S92" i="5" s="1"/>
  <c r="T92" i="5"/>
  <c r="U92" i="5"/>
  <c r="Q93" i="5"/>
  <c r="S93" i="5" s="1"/>
  <c r="T93" i="5"/>
  <c r="U93" i="5"/>
  <c r="Q91" i="5"/>
  <c r="S91" i="5" s="1"/>
  <c r="T91" i="5"/>
  <c r="U91" i="5"/>
  <c r="V91" i="5" s="1"/>
  <c r="V90" i="5"/>
  <c r="B92" i="11"/>
  <c r="B93" i="12"/>
  <c r="B92" i="13"/>
  <c r="B92" i="16"/>
  <c r="D99" i="10"/>
  <c r="C92" i="11" s="1"/>
  <c r="C98" i="10"/>
  <c r="B91" i="16" s="1"/>
  <c r="C97" i="10"/>
  <c r="D98" i="10"/>
  <c r="V93" i="5" l="1"/>
  <c r="V92" i="5"/>
  <c r="B92" i="12"/>
  <c r="B90" i="13"/>
  <c r="B91" i="12"/>
  <c r="B91" i="13"/>
  <c r="B91" i="11"/>
  <c r="C91" i="11"/>
  <c r="C92" i="12"/>
  <c r="C91" i="13"/>
  <c r="C91" i="16"/>
  <c r="B90" i="16"/>
  <c r="C92" i="16"/>
  <c r="C92" i="13"/>
  <c r="C93" i="12"/>
  <c r="B90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" i="11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" i="12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" i="13"/>
  <c r="C14" i="10"/>
  <c r="B7" i="12" s="1"/>
  <c r="L7" i="12" s="1"/>
  <c r="C15" i="10"/>
  <c r="B8" i="12" s="1"/>
  <c r="L8" i="12" s="1"/>
  <c r="C16" i="10"/>
  <c r="B9" i="11" s="1"/>
  <c r="L9" i="11" s="1"/>
  <c r="C17" i="10"/>
  <c r="B10" i="11" s="1"/>
  <c r="L10" i="11" s="1"/>
  <c r="C18" i="10"/>
  <c r="B11" i="12" s="1"/>
  <c r="L11" i="12" s="1"/>
  <c r="C19" i="10"/>
  <c r="B12" i="12" s="1"/>
  <c r="L12" i="12" s="1"/>
  <c r="C20" i="10"/>
  <c r="B13" i="11" s="1"/>
  <c r="L13" i="11" s="1"/>
  <c r="C21" i="10"/>
  <c r="B14" i="11" s="1"/>
  <c r="L14" i="11" s="1"/>
  <c r="C22" i="10"/>
  <c r="B15" i="12" s="1"/>
  <c r="L15" i="12" s="1"/>
  <c r="C23" i="10"/>
  <c r="B16" i="12" s="1"/>
  <c r="L16" i="12" s="1"/>
  <c r="C24" i="10"/>
  <c r="B17" i="11" s="1"/>
  <c r="L17" i="11" s="1"/>
  <c r="C25" i="10"/>
  <c r="B18" i="11" s="1"/>
  <c r="L18" i="11" s="1"/>
  <c r="C26" i="10"/>
  <c r="B19" i="12" s="1"/>
  <c r="L19" i="12" s="1"/>
  <c r="C27" i="10"/>
  <c r="B20" i="12" s="1"/>
  <c r="L20" i="12" s="1"/>
  <c r="C28" i="10"/>
  <c r="B21" i="11" s="1"/>
  <c r="L21" i="11" s="1"/>
  <c r="C29" i="10"/>
  <c r="B22" i="11" s="1"/>
  <c r="L22" i="11" s="1"/>
  <c r="C30" i="10"/>
  <c r="B23" i="12" s="1"/>
  <c r="L23" i="12" s="1"/>
  <c r="C31" i="10"/>
  <c r="B24" i="12" s="1"/>
  <c r="L24" i="12" s="1"/>
  <c r="C32" i="10"/>
  <c r="B25" i="11" s="1"/>
  <c r="L25" i="11" s="1"/>
  <c r="C33" i="10"/>
  <c r="B26" i="11" s="1"/>
  <c r="L26" i="11" s="1"/>
  <c r="C34" i="10"/>
  <c r="B27" i="12" s="1"/>
  <c r="L27" i="12" s="1"/>
  <c r="C35" i="10"/>
  <c r="B28" i="12" s="1"/>
  <c r="L28" i="12" s="1"/>
  <c r="C36" i="10"/>
  <c r="B29" i="11" s="1"/>
  <c r="L29" i="11" s="1"/>
  <c r="C37" i="10"/>
  <c r="B30" i="11" s="1"/>
  <c r="L30" i="11" s="1"/>
  <c r="C38" i="10"/>
  <c r="B31" i="12" s="1"/>
  <c r="L31" i="12" s="1"/>
  <c r="C39" i="10"/>
  <c r="B32" i="12" s="1"/>
  <c r="L32" i="12" s="1"/>
  <c r="C40" i="10"/>
  <c r="B33" i="11" s="1"/>
  <c r="L33" i="11" s="1"/>
  <c r="C41" i="10"/>
  <c r="B34" i="11" s="1"/>
  <c r="L34" i="11" s="1"/>
  <c r="C42" i="10"/>
  <c r="B35" i="12" s="1"/>
  <c r="L35" i="12" s="1"/>
  <c r="C43" i="10"/>
  <c r="B36" i="12" s="1"/>
  <c r="L36" i="12" s="1"/>
  <c r="C44" i="10"/>
  <c r="B37" i="11" s="1"/>
  <c r="L37" i="11" s="1"/>
  <c r="C45" i="10"/>
  <c r="B38" i="11" s="1"/>
  <c r="L38" i="11" s="1"/>
  <c r="C46" i="10"/>
  <c r="B39" i="12" s="1"/>
  <c r="L39" i="12" s="1"/>
  <c r="C47" i="10"/>
  <c r="B40" i="12" s="1"/>
  <c r="L40" i="12" s="1"/>
  <c r="C48" i="10"/>
  <c r="B41" i="11" s="1"/>
  <c r="L41" i="11" s="1"/>
  <c r="C49" i="10"/>
  <c r="B42" i="11" s="1"/>
  <c r="L42" i="11" s="1"/>
  <c r="C50" i="10"/>
  <c r="B43" i="12" s="1"/>
  <c r="L43" i="12" s="1"/>
  <c r="C51" i="10"/>
  <c r="B44" i="12" s="1"/>
  <c r="L44" i="12" s="1"/>
  <c r="C52" i="10"/>
  <c r="B45" i="11" s="1"/>
  <c r="L45" i="11" s="1"/>
  <c r="C53" i="10"/>
  <c r="B46" i="11" s="1"/>
  <c r="L46" i="11" s="1"/>
  <c r="C54" i="10"/>
  <c r="B47" i="12" s="1"/>
  <c r="L47" i="12" s="1"/>
  <c r="C55" i="10"/>
  <c r="B48" i="12" s="1"/>
  <c r="L48" i="12" s="1"/>
  <c r="C56" i="10"/>
  <c r="B49" i="11" s="1"/>
  <c r="L49" i="11" s="1"/>
  <c r="C57" i="10"/>
  <c r="B50" i="11" s="1"/>
  <c r="L50" i="11" s="1"/>
  <c r="C58" i="10"/>
  <c r="C59" i="10"/>
  <c r="C60" i="10"/>
  <c r="C61" i="10"/>
  <c r="C62" i="10"/>
  <c r="C63" i="10"/>
  <c r="C64" i="10"/>
  <c r="C65" i="10"/>
  <c r="C66" i="10"/>
  <c r="C67" i="10"/>
  <c r="C68" i="10"/>
  <c r="C69" i="10"/>
  <c r="B63" i="12"/>
  <c r="L63" i="12" s="1"/>
  <c r="B64" i="12"/>
  <c r="L64" i="12" s="1"/>
  <c r="B65" i="11"/>
  <c r="L65" i="11" s="1"/>
  <c r="B66" i="11"/>
  <c r="L66" i="11" s="1"/>
  <c r="C13" i="10"/>
  <c r="B6" i="12" s="1"/>
  <c r="L6" i="12" s="1"/>
  <c r="B61" i="11" l="1"/>
  <c r="L61" i="11" s="1"/>
  <c r="B71" i="5"/>
  <c r="R71" i="5" s="1"/>
  <c r="B60" i="12"/>
  <c r="L60" i="12" s="1"/>
  <c r="B70" i="5"/>
  <c r="R70" i="5" s="1"/>
  <c r="B59" i="12"/>
  <c r="L59" i="12" s="1"/>
  <c r="B69" i="5"/>
  <c r="R69" i="5" s="1"/>
  <c r="B58" i="11"/>
  <c r="L58" i="11" s="1"/>
  <c r="B68" i="5"/>
  <c r="R68" i="5" s="1"/>
  <c r="B57" i="11"/>
  <c r="L57" i="11" s="1"/>
  <c r="B67" i="5"/>
  <c r="R67" i="5" s="1"/>
  <c r="B56" i="12"/>
  <c r="L56" i="12" s="1"/>
  <c r="B66" i="5"/>
  <c r="R66" i="5" s="1"/>
  <c r="B55" i="12"/>
  <c r="L55" i="12" s="1"/>
  <c r="B65" i="5"/>
  <c r="R65" i="5" s="1"/>
  <c r="B54" i="11"/>
  <c r="L54" i="11" s="1"/>
  <c r="B64" i="5"/>
  <c r="R64" i="5" s="1"/>
  <c r="B51" i="12"/>
  <c r="L51" i="12" s="1"/>
  <c r="B61" i="5"/>
  <c r="R61" i="5" s="1"/>
  <c r="B62" i="11"/>
  <c r="L62" i="11" s="1"/>
  <c r="B72" i="5"/>
  <c r="R72" i="5" s="1"/>
  <c r="B53" i="11"/>
  <c r="L53" i="11" s="1"/>
  <c r="B63" i="5"/>
  <c r="R63" i="5" s="1"/>
  <c r="B52" i="12"/>
  <c r="L52" i="12" s="1"/>
  <c r="B62" i="5"/>
  <c r="R62" i="5" s="1"/>
  <c r="B66" i="13"/>
  <c r="L66" i="13" s="1"/>
  <c r="B62" i="13"/>
  <c r="L62" i="13" s="1"/>
  <c r="B58" i="13"/>
  <c r="L58" i="13" s="1"/>
  <c r="B54" i="13"/>
  <c r="L54" i="13" s="1"/>
  <c r="B50" i="13"/>
  <c r="L50" i="13" s="1"/>
  <c r="B46" i="13"/>
  <c r="L46" i="13" s="1"/>
  <c r="B42" i="13"/>
  <c r="L42" i="13" s="1"/>
  <c r="B38" i="13"/>
  <c r="L38" i="13" s="1"/>
  <c r="B34" i="13"/>
  <c r="L34" i="13" s="1"/>
  <c r="B30" i="13"/>
  <c r="L30" i="13" s="1"/>
  <c r="B26" i="13"/>
  <c r="L26" i="13" s="1"/>
  <c r="B22" i="13"/>
  <c r="L22" i="13" s="1"/>
  <c r="B18" i="13"/>
  <c r="L18" i="13" s="1"/>
  <c r="B14" i="13"/>
  <c r="L14" i="13" s="1"/>
  <c r="B10" i="13"/>
  <c r="L10" i="13" s="1"/>
  <c r="B66" i="12"/>
  <c r="L66" i="12" s="1"/>
  <c r="B62" i="12"/>
  <c r="L62" i="12" s="1"/>
  <c r="B58" i="12"/>
  <c r="L58" i="12" s="1"/>
  <c r="B54" i="12"/>
  <c r="L54" i="12" s="1"/>
  <c r="B50" i="12"/>
  <c r="L50" i="12" s="1"/>
  <c r="B46" i="12"/>
  <c r="L46" i="12" s="1"/>
  <c r="B42" i="12"/>
  <c r="L42" i="12" s="1"/>
  <c r="B38" i="12"/>
  <c r="L38" i="12" s="1"/>
  <c r="B34" i="12"/>
  <c r="L34" i="12" s="1"/>
  <c r="B30" i="12"/>
  <c r="L30" i="12" s="1"/>
  <c r="B26" i="12"/>
  <c r="L26" i="12" s="1"/>
  <c r="B22" i="12"/>
  <c r="L22" i="12" s="1"/>
  <c r="B18" i="12"/>
  <c r="L18" i="12" s="1"/>
  <c r="B14" i="12"/>
  <c r="L14" i="12" s="1"/>
  <c r="B10" i="12"/>
  <c r="L10" i="12" s="1"/>
  <c r="B64" i="11"/>
  <c r="L64" i="11" s="1"/>
  <c r="B60" i="11"/>
  <c r="L60" i="11" s="1"/>
  <c r="B56" i="11"/>
  <c r="L56" i="11" s="1"/>
  <c r="B52" i="11"/>
  <c r="L52" i="11" s="1"/>
  <c r="B48" i="11"/>
  <c r="L48" i="11" s="1"/>
  <c r="B44" i="11"/>
  <c r="L44" i="11" s="1"/>
  <c r="B40" i="11"/>
  <c r="L40" i="11" s="1"/>
  <c r="B36" i="11"/>
  <c r="L36" i="11" s="1"/>
  <c r="B32" i="11"/>
  <c r="L32" i="11" s="1"/>
  <c r="B28" i="11"/>
  <c r="L28" i="11" s="1"/>
  <c r="B24" i="11"/>
  <c r="L24" i="11" s="1"/>
  <c r="B20" i="11"/>
  <c r="L20" i="11" s="1"/>
  <c r="B16" i="11"/>
  <c r="L16" i="11" s="1"/>
  <c r="B12" i="11"/>
  <c r="L12" i="11" s="1"/>
  <c r="B8" i="11"/>
  <c r="L8" i="11" s="1"/>
  <c r="B65" i="13"/>
  <c r="L65" i="13" s="1"/>
  <c r="B61" i="13"/>
  <c r="L61" i="13" s="1"/>
  <c r="B57" i="13"/>
  <c r="L57" i="13" s="1"/>
  <c r="B53" i="13"/>
  <c r="L53" i="13" s="1"/>
  <c r="B49" i="13"/>
  <c r="L49" i="13" s="1"/>
  <c r="B45" i="13"/>
  <c r="L45" i="13" s="1"/>
  <c r="B41" i="13"/>
  <c r="L41" i="13" s="1"/>
  <c r="B37" i="13"/>
  <c r="L37" i="13" s="1"/>
  <c r="B33" i="13"/>
  <c r="L33" i="13" s="1"/>
  <c r="B29" i="13"/>
  <c r="L29" i="13" s="1"/>
  <c r="B25" i="13"/>
  <c r="L25" i="13" s="1"/>
  <c r="B21" i="13"/>
  <c r="L21" i="13" s="1"/>
  <c r="B17" i="13"/>
  <c r="L17" i="13" s="1"/>
  <c r="B13" i="13"/>
  <c r="L13" i="13" s="1"/>
  <c r="B9" i="13"/>
  <c r="L9" i="13" s="1"/>
  <c r="B65" i="12"/>
  <c r="L65" i="12" s="1"/>
  <c r="B61" i="12"/>
  <c r="L61" i="12" s="1"/>
  <c r="B57" i="12"/>
  <c r="L57" i="12" s="1"/>
  <c r="B53" i="12"/>
  <c r="L53" i="12" s="1"/>
  <c r="B49" i="12"/>
  <c r="L49" i="12" s="1"/>
  <c r="B45" i="12"/>
  <c r="L45" i="12" s="1"/>
  <c r="B41" i="12"/>
  <c r="L41" i="12" s="1"/>
  <c r="B37" i="12"/>
  <c r="L37" i="12" s="1"/>
  <c r="B33" i="12"/>
  <c r="L33" i="12" s="1"/>
  <c r="B29" i="12"/>
  <c r="L29" i="12" s="1"/>
  <c r="B25" i="12"/>
  <c r="L25" i="12" s="1"/>
  <c r="B21" i="12"/>
  <c r="L21" i="12" s="1"/>
  <c r="B17" i="12"/>
  <c r="L17" i="12" s="1"/>
  <c r="B13" i="12"/>
  <c r="L13" i="12" s="1"/>
  <c r="B9" i="12"/>
  <c r="L9" i="12" s="1"/>
  <c r="B6" i="11"/>
  <c r="L6" i="11" s="1"/>
  <c r="B63" i="11"/>
  <c r="L63" i="11" s="1"/>
  <c r="B59" i="11"/>
  <c r="L59" i="11" s="1"/>
  <c r="B55" i="11"/>
  <c r="L55" i="11" s="1"/>
  <c r="B51" i="11"/>
  <c r="L51" i="11" s="1"/>
  <c r="B47" i="11"/>
  <c r="L47" i="11" s="1"/>
  <c r="B43" i="11"/>
  <c r="L43" i="11" s="1"/>
  <c r="B39" i="11"/>
  <c r="L39" i="11" s="1"/>
  <c r="B35" i="11"/>
  <c r="L35" i="11" s="1"/>
  <c r="B31" i="11"/>
  <c r="L31" i="11" s="1"/>
  <c r="B27" i="11"/>
  <c r="L27" i="11" s="1"/>
  <c r="B23" i="11"/>
  <c r="L23" i="11" s="1"/>
  <c r="B19" i="11"/>
  <c r="L19" i="11" s="1"/>
  <c r="B15" i="11"/>
  <c r="L15" i="11" s="1"/>
  <c r="B11" i="11"/>
  <c r="L11" i="11" s="1"/>
  <c r="B7" i="11"/>
  <c r="L7" i="11" s="1"/>
  <c r="B64" i="13"/>
  <c r="L64" i="13" s="1"/>
  <c r="B60" i="13"/>
  <c r="L60" i="13" s="1"/>
  <c r="B56" i="13"/>
  <c r="L56" i="13" s="1"/>
  <c r="B52" i="13"/>
  <c r="L52" i="13" s="1"/>
  <c r="B48" i="13"/>
  <c r="L48" i="13" s="1"/>
  <c r="B44" i="13"/>
  <c r="L44" i="13" s="1"/>
  <c r="B40" i="13"/>
  <c r="L40" i="13" s="1"/>
  <c r="B36" i="13"/>
  <c r="L36" i="13" s="1"/>
  <c r="B32" i="13"/>
  <c r="L32" i="13" s="1"/>
  <c r="B28" i="13"/>
  <c r="L28" i="13" s="1"/>
  <c r="B24" i="13"/>
  <c r="L24" i="13" s="1"/>
  <c r="B20" i="13"/>
  <c r="L20" i="13" s="1"/>
  <c r="B16" i="13"/>
  <c r="L16" i="13" s="1"/>
  <c r="B12" i="13"/>
  <c r="L12" i="13" s="1"/>
  <c r="B8" i="13"/>
  <c r="L8" i="13" s="1"/>
  <c r="B6" i="13"/>
  <c r="L6" i="13" s="1"/>
  <c r="B63" i="13"/>
  <c r="L63" i="13" s="1"/>
  <c r="B59" i="13"/>
  <c r="L59" i="13" s="1"/>
  <c r="B55" i="13"/>
  <c r="L55" i="13" s="1"/>
  <c r="B51" i="13"/>
  <c r="L51" i="13" s="1"/>
  <c r="B47" i="13"/>
  <c r="L47" i="13" s="1"/>
  <c r="B43" i="13"/>
  <c r="L43" i="13" s="1"/>
  <c r="B39" i="13"/>
  <c r="L39" i="13" s="1"/>
  <c r="B35" i="13"/>
  <c r="L35" i="13" s="1"/>
  <c r="B31" i="13"/>
  <c r="L31" i="13" s="1"/>
  <c r="B27" i="13"/>
  <c r="L27" i="13" s="1"/>
  <c r="B23" i="13"/>
  <c r="L23" i="13" s="1"/>
  <c r="B19" i="13"/>
  <c r="L19" i="13" s="1"/>
  <c r="B15" i="13"/>
  <c r="L15" i="13" s="1"/>
  <c r="B11" i="13"/>
  <c r="L11" i="13" s="1"/>
  <c r="B7" i="13"/>
  <c r="L7" i="13" s="1"/>
  <c r="A67" i="5" l="1"/>
  <c r="A68" i="5"/>
  <c r="A6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47" i="5"/>
  <c r="A48" i="5"/>
  <c r="A49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P21" i="10" l="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14" i="10"/>
  <c r="J15" i="10"/>
  <c r="J16" i="10"/>
  <c r="J17" i="10"/>
  <c r="J18" i="10"/>
  <c r="J19" i="10"/>
  <c r="C50" i="5"/>
  <c r="C51" i="5"/>
  <c r="C52" i="5"/>
  <c r="C53" i="5"/>
  <c r="C54" i="5"/>
  <c r="C55" i="5"/>
  <c r="C56" i="5"/>
  <c r="C57" i="5"/>
  <c r="C58" i="5"/>
  <c r="C59" i="5"/>
  <c r="C60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Q20" i="10" l="1"/>
  <c r="G20" i="10" s="1"/>
  <c r="L23" i="5" s="1"/>
  <c r="Q21" i="10"/>
  <c r="G21" i="10" s="1"/>
  <c r="L24" i="5" s="1"/>
  <c r="Q22" i="10"/>
  <c r="G22" i="10" s="1"/>
  <c r="L25" i="5" s="1"/>
  <c r="Q23" i="10"/>
  <c r="G23" i="10" s="1"/>
  <c r="L26" i="5" s="1"/>
  <c r="Q24" i="10"/>
  <c r="Q25" i="10"/>
  <c r="G25" i="10" s="1"/>
  <c r="L28" i="5" s="1"/>
  <c r="Q26" i="10"/>
  <c r="Q27" i="10"/>
  <c r="Q28" i="10"/>
  <c r="G28" i="10" s="1"/>
  <c r="L31" i="5" s="1"/>
  <c r="Q29" i="10"/>
  <c r="G29" i="10" s="1"/>
  <c r="L32" i="5" s="1"/>
  <c r="Q30" i="10"/>
  <c r="G30" i="10" s="1"/>
  <c r="L33" i="5" s="1"/>
  <c r="Q31" i="10"/>
  <c r="G31" i="10" s="1"/>
  <c r="L34" i="5" s="1"/>
  <c r="Q32" i="10"/>
  <c r="G32" i="10" s="1"/>
  <c r="L35" i="5" s="1"/>
  <c r="Q33" i="10"/>
  <c r="G33" i="10" s="1"/>
  <c r="L36" i="5" s="1"/>
  <c r="Q34" i="10"/>
  <c r="G34" i="10" s="1"/>
  <c r="L37" i="5" s="1"/>
  <c r="Q35" i="10"/>
  <c r="G35" i="10" s="1"/>
  <c r="L38" i="5" s="1"/>
  <c r="Q36" i="10"/>
  <c r="G36" i="10" s="1"/>
  <c r="L39" i="5" s="1"/>
  <c r="Q37" i="10"/>
  <c r="G37" i="10" s="1"/>
  <c r="L40" i="5" s="1"/>
  <c r="Q38" i="10"/>
  <c r="G38" i="10" s="1"/>
  <c r="L41" i="5" s="1"/>
  <c r="Q39" i="10"/>
  <c r="G39" i="10" s="1"/>
  <c r="L42" i="5" s="1"/>
  <c r="Q40" i="10"/>
  <c r="G40" i="10" s="1"/>
  <c r="L43" i="5" s="1"/>
  <c r="Q41" i="10"/>
  <c r="G41" i="10" s="1"/>
  <c r="L44" i="5" s="1"/>
  <c r="Q42" i="10"/>
  <c r="G42" i="10" s="1"/>
  <c r="L45" i="5" s="1"/>
  <c r="Q43" i="10"/>
  <c r="G43" i="10" s="1"/>
  <c r="L46" i="5" s="1"/>
  <c r="Q44" i="10"/>
  <c r="G44" i="10" s="1"/>
  <c r="L47" i="5" s="1"/>
  <c r="Q45" i="10"/>
  <c r="G45" i="10" s="1"/>
  <c r="L48" i="5" s="1"/>
  <c r="Q46" i="10"/>
  <c r="G46" i="10" s="1"/>
  <c r="L49" i="5" s="1"/>
  <c r="Q14" i="10"/>
  <c r="G14" i="10" s="1"/>
  <c r="Q15" i="10"/>
  <c r="G15" i="10" s="1"/>
  <c r="Q16" i="10"/>
  <c r="G16" i="10" s="1"/>
  <c r="Q17" i="10"/>
  <c r="G17" i="10" s="1"/>
  <c r="Q18" i="10"/>
  <c r="G18" i="10" s="1"/>
  <c r="Q19" i="10"/>
  <c r="G19" i="10" s="1"/>
  <c r="A10" i="11"/>
  <c r="A11" i="11"/>
  <c r="A12" i="11"/>
  <c r="G27" i="10" l="1"/>
  <c r="L30" i="5" s="1"/>
  <c r="G26" i="10"/>
  <c r="L29" i="5" s="1"/>
  <c r="G24" i="10"/>
  <c r="L27" i="5" s="1"/>
  <c r="P20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14" i="10"/>
  <c r="P15" i="10"/>
  <c r="P16" i="10"/>
  <c r="P17" i="10"/>
  <c r="P18" i="10"/>
  <c r="P19" i="10"/>
  <c r="O14" i="10" l="1"/>
  <c r="F14" i="10" s="1"/>
  <c r="O15" i="10"/>
  <c r="F15" i="10" s="1"/>
  <c r="O16" i="10"/>
  <c r="F16" i="10" s="1"/>
  <c r="O17" i="10"/>
  <c r="F17" i="10" s="1"/>
  <c r="O18" i="10"/>
  <c r="F18" i="10" s="1"/>
  <c r="O19" i="10"/>
  <c r="F19" i="10" s="1"/>
  <c r="O20" i="10"/>
  <c r="F20" i="10" s="1"/>
  <c r="H23" i="5" s="1"/>
  <c r="O21" i="10"/>
  <c r="F21" i="10" s="1"/>
  <c r="H24" i="5" s="1"/>
  <c r="O22" i="10"/>
  <c r="F22" i="10" s="1"/>
  <c r="H25" i="5" s="1"/>
  <c r="O23" i="10"/>
  <c r="F23" i="10" s="1"/>
  <c r="H26" i="5" s="1"/>
  <c r="O24" i="10"/>
  <c r="F24" i="10" s="1"/>
  <c r="H27" i="5" s="1"/>
  <c r="O25" i="10"/>
  <c r="F25" i="10" s="1"/>
  <c r="H28" i="5" s="1"/>
  <c r="O26" i="10"/>
  <c r="F26" i="10" s="1"/>
  <c r="H29" i="5" s="1"/>
  <c r="O27" i="10"/>
  <c r="F27" i="10" s="1"/>
  <c r="H30" i="5" s="1"/>
  <c r="O28" i="10"/>
  <c r="F28" i="10" s="1"/>
  <c r="H31" i="5" s="1"/>
  <c r="O29" i="10"/>
  <c r="F29" i="10" s="1"/>
  <c r="H32" i="5" s="1"/>
  <c r="O30" i="10"/>
  <c r="F30" i="10" s="1"/>
  <c r="H33" i="5" s="1"/>
  <c r="O31" i="10"/>
  <c r="F31" i="10" s="1"/>
  <c r="H34" i="5" s="1"/>
  <c r="O32" i="10"/>
  <c r="F32" i="10" s="1"/>
  <c r="H35" i="5" s="1"/>
  <c r="O33" i="10"/>
  <c r="F33" i="10" s="1"/>
  <c r="H36" i="5" s="1"/>
  <c r="O34" i="10"/>
  <c r="F34" i="10" s="1"/>
  <c r="H37" i="5" s="1"/>
  <c r="O35" i="10"/>
  <c r="F35" i="10" s="1"/>
  <c r="H38" i="5" s="1"/>
  <c r="O36" i="10"/>
  <c r="F36" i="10" s="1"/>
  <c r="H39" i="5" s="1"/>
  <c r="O37" i="10"/>
  <c r="F37" i="10" s="1"/>
  <c r="H40" i="5" s="1"/>
  <c r="O38" i="10"/>
  <c r="F38" i="10" s="1"/>
  <c r="H41" i="5" s="1"/>
  <c r="O39" i="10"/>
  <c r="F39" i="10" s="1"/>
  <c r="H42" i="5" s="1"/>
  <c r="O40" i="10"/>
  <c r="F40" i="10" s="1"/>
  <c r="H43" i="5" s="1"/>
  <c r="O41" i="10"/>
  <c r="F41" i="10" s="1"/>
  <c r="H44" i="5" s="1"/>
  <c r="O42" i="10"/>
  <c r="F42" i="10" s="1"/>
  <c r="H45" i="5" s="1"/>
  <c r="O43" i="10"/>
  <c r="F43" i="10" s="1"/>
  <c r="H46" i="5" s="1"/>
  <c r="O44" i="10"/>
  <c r="F44" i="10" s="1"/>
  <c r="H47" i="5" s="1"/>
  <c r="O45" i="10"/>
  <c r="F45" i="10" s="1"/>
  <c r="H48" i="5" s="1"/>
  <c r="O46" i="10"/>
  <c r="F46" i="10" s="1"/>
  <c r="H49" i="5" s="1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13" i="10"/>
  <c r="E71" i="10" l="1"/>
  <c r="D74" i="5" s="1"/>
  <c r="E70" i="10"/>
  <c r="D73" i="5" s="1"/>
  <c r="E73" i="10"/>
  <c r="D76" i="5" s="1"/>
  <c r="E72" i="10"/>
  <c r="D75" i="5" s="1"/>
  <c r="E68" i="10"/>
  <c r="D71" i="5" s="1"/>
  <c r="E64" i="10"/>
  <c r="D67" i="5" s="1"/>
  <c r="E60" i="10"/>
  <c r="D63" i="5" s="1"/>
  <c r="E56" i="10"/>
  <c r="D59" i="5" s="1"/>
  <c r="E52" i="10"/>
  <c r="D55" i="5" s="1"/>
  <c r="E48" i="10"/>
  <c r="D51" i="5" s="1"/>
  <c r="E44" i="10"/>
  <c r="D47" i="5" s="1"/>
  <c r="I44" i="10"/>
  <c r="K44" i="10" s="1"/>
  <c r="E40" i="10"/>
  <c r="D43" i="5" s="1"/>
  <c r="I40" i="10"/>
  <c r="K40" i="10" s="1"/>
  <c r="E36" i="10"/>
  <c r="D39" i="5" s="1"/>
  <c r="I36" i="10"/>
  <c r="K36" i="10" s="1"/>
  <c r="I32" i="10"/>
  <c r="K32" i="10" s="1"/>
  <c r="E32" i="10"/>
  <c r="D35" i="5" s="1"/>
  <c r="I28" i="10"/>
  <c r="K28" i="10" s="1"/>
  <c r="E28" i="10"/>
  <c r="D31" i="5" s="1"/>
  <c r="E24" i="10"/>
  <c r="D27" i="5" s="1"/>
  <c r="I24" i="10"/>
  <c r="K24" i="10" s="1"/>
  <c r="E67" i="10"/>
  <c r="D70" i="5" s="1"/>
  <c r="E63" i="10"/>
  <c r="D66" i="5" s="1"/>
  <c r="E59" i="10"/>
  <c r="D62" i="5" s="1"/>
  <c r="E55" i="10"/>
  <c r="D58" i="5" s="1"/>
  <c r="E51" i="10"/>
  <c r="D54" i="5" s="1"/>
  <c r="E47" i="10"/>
  <c r="D50" i="5" s="1"/>
  <c r="I43" i="10"/>
  <c r="K43" i="10" s="1"/>
  <c r="E43" i="10"/>
  <c r="D46" i="5" s="1"/>
  <c r="I39" i="10"/>
  <c r="K39" i="10" s="1"/>
  <c r="E39" i="10"/>
  <c r="D42" i="5" s="1"/>
  <c r="I35" i="10"/>
  <c r="K35" i="10" s="1"/>
  <c r="E35" i="10"/>
  <c r="D38" i="5" s="1"/>
  <c r="I31" i="10"/>
  <c r="K31" i="10" s="1"/>
  <c r="E31" i="10"/>
  <c r="D34" i="5" s="1"/>
  <c r="E27" i="10"/>
  <c r="D30" i="5" s="1"/>
  <c r="I27" i="10"/>
  <c r="K27" i="10" s="1"/>
  <c r="I23" i="10"/>
  <c r="K23" i="10" s="1"/>
  <c r="E23" i="10"/>
  <c r="D26" i="5" s="1"/>
  <c r="E66" i="10"/>
  <c r="D69" i="5" s="1"/>
  <c r="E58" i="10"/>
  <c r="D61" i="5" s="1"/>
  <c r="E50" i="10"/>
  <c r="D53" i="5" s="1"/>
  <c r="I42" i="10"/>
  <c r="K42" i="10" s="1"/>
  <c r="E42" i="10"/>
  <c r="D45" i="5" s="1"/>
  <c r="I38" i="10"/>
  <c r="K38" i="10" s="1"/>
  <c r="E38" i="10"/>
  <c r="D41" i="5" s="1"/>
  <c r="I34" i="10"/>
  <c r="K34" i="10" s="1"/>
  <c r="E34" i="10"/>
  <c r="D37" i="5" s="1"/>
  <c r="I30" i="10"/>
  <c r="K30" i="10" s="1"/>
  <c r="E30" i="10"/>
  <c r="D33" i="5" s="1"/>
  <c r="E26" i="10"/>
  <c r="D29" i="5" s="1"/>
  <c r="I26" i="10"/>
  <c r="K26" i="10" s="1"/>
  <c r="E62" i="10"/>
  <c r="D65" i="5" s="1"/>
  <c r="E54" i="10"/>
  <c r="D57" i="5" s="1"/>
  <c r="I46" i="10"/>
  <c r="K46" i="10" s="1"/>
  <c r="E46" i="10"/>
  <c r="D49" i="5" s="1"/>
  <c r="E69" i="10"/>
  <c r="D72" i="5" s="1"/>
  <c r="E65" i="10"/>
  <c r="D68" i="5" s="1"/>
  <c r="E61" i="10"/>
  <c r="D64" i="5" s="1"/>
  <c r="E57" i="10"/>
  <c r="D60" i="5" s="1"/>
  <c r="E53" i="10"/>
  <c r="D56" i="5" s="1"/>
  <c r="E49" i="10"/>
  <c r="D52" i="5" s="1"/>
  <c r="I45" i="10"/>
  <c r="K45" i="10" s="1"/>
  <c r="E45" i="10"/>
  <c r="D48" i="5" s="1"/>
  <c r="I41" i="10"/>
  <c r="K41" i="10" s="1"/>
  <c r="E41" i="10"/>
  <c r="D44" i="5" s="1"/>
  <c r="I37" i="10"/>
  <c r="K37" i="10" s="1"/>
  <c r="E37" i="10"/>
  <c r="D40" i="5" s="1"/>
  <c r="E33" i="10"/>
  <c r="D36" i="5" s="1"/>
  <c r="I33" i="10"/>
  <c r="K33" i="10" s="1"/>
  <c r="E29" i="10"/>
  <c r="D32" i="5" s="1"/>
  <c r="I29" i="10"/>
  <c r="K29" i="10" s="1"/>
  <c r="E25" i="10"/>
  <c r="D28" i="5" s="1"/>
  <c r="I25" i="10"/>
  <c r="K25" i="10" s="1"/>
  <c r="I22" i="10"/>
  <c r="K22" i="10" s="1"/>
  <c r="E22" i="10"/>
  <c r="D25" i="5" s="1"/>
  <c r="I21" i="10"/>
  <c r="K21" i="10" s="1"/>
  <c r="E21" i="10"/>
  <c r="D24" i="5" s="1"/>
  <c r="I20" i="10"/>
  <c r="K20" i="10" s="1"/>
  <c r="E20" i="10"/>
  <c r="D23" i="5" s="1"/>
  <c r="E19" i="10"/>
  <c r="H19" i="10" s="1"/>
  <c r="I19" i="10"/>
  <c r="K19" i="10" s="1"/>
  <c r="I18" i="10"/>
  <c r="K18" i="10" s="1"/>
  <c r="E18" i="10"/>
  <c r="H18" i="10" s="1"/>
  <c r="E17" i="10"/>
  <c r="H17" i="10" s="1"/>
  <c r="I17" i="10"/>
  <c r="K17" i="10" s="1"/>
  <c r="I16" i="10"/>
  <c r="K16" i="10" s="1"/>
  <c r="E16" i="10"/>
  <c r="H16" i="10" s="1"/>
  <c r="I14" i="10"/>
  <c r="K14" i="10" s="1"/>
  <c r="E14" i="10"/>
  <c r="H14" i="10" s="1"/>
  <c r="I15" i="10"/>
  <c r="K15" i="10" s="1"/>
  <c r="E15" i="10"/>
  <c r="H15" i="10" s="1"/>
  <c r="H22" i="10" l="1"/>
  <c r="P25" i="5"/>
  <c r="H37" i="10"/>
  <c r="P40" i="5"/>
  <c r="H25" i="10"/>
  <c r="P28" i="5"/>
  <c r="H33" i="10"/>
  <c r="P36" i="5"/>
  <c r="H30" i="10"/>
  <c r="P33" i="5"/>
  <c r="H38" i="10"/>
  <c r="P41" i="5"/>
  <c r="H36" i="10"/>
  <c r="P39" i="5"/>
  <c r="H44" i="10"/>
  <c r="P47" i="5"/>
  <c r="H46" i="10"/>
  <c r="P49" i="5"/>
  <c r="H35" i="10"/>
  <c r="P38" i="5"/>
  <c r="H43" i="10"/>
  <c r="P46" i="5"/>
  <c r="H32" i="10"/>
  <c r="P35" i="5"/>
  <c r="H29" i="10"/>
  <c r="P32" i="5"/>
  <c r="H34" i="10"/>
  <c r="P37" i="5"/>
  <c r="H42" i="10"/>
  <c r="P45" i="5"/>
  <c r="H27" i="10"/>
  <c r="P30" i="5"/>
  <c r="H24" i="10"/>
  <c r="P27" i="5"/>
  <c r="H40" i="10"/>
  <c r="P43" i="5"/>
  <c r="H20" i="10"/>
  <c r="P23" i="5"/>
  <c r="H45" i="10"/>
  <c r="P48" i="5"/>
  <c r="H21" i="10"/>
  <c r="P24" i="5"/>
  <c r="H41" i="10"/>
  <c r="P44" i="5"/>
  <c r="H26" i="10"/>
  <c r="P29" i="5"/>
  <c r="H23" i="10"/>
  <c r="P26" i="5"/>
  <c r="H31" i="10"/>
  <c r="P34" i="5"/>
  <c r="H39" i="10"/>
  <c r="P42" i="5"/>
  <c r="H28" i="10"/>
  <c r="P31" i="5"/>
  <c r="L29" i="10"/>
  <c r="M29" i="10"/>
  <c r="L26" i="10"/>
  <c r="M26" i="10"/>
  <c r="M27" i="10"/>
  <c r="L27" i="10"/>
  <c r="M36" i="10"/>
  <c r="L36" i="10"/>
  <c r="M44" i="10"/>
  <c r="L44" i="10"/>
  <c r="L37" i="10"/>
  <c r="M37" i="10"/>
  <c r="M45" i="10"/>
  <c r="L45" i="10"/>
  <c r="L46" i="10"/>
  <c r="M46" i="10"/>
  <c r="L34" i="10"/>
  <c r="M34" i="10"/>
  <c r="L42" i="10"/>
  <c r="M42" i="10"/>
  <c r="L35" i="10"/>
  <c r="M35" i="10"/>
  <c r="L43" i="10"/>
  <c r="M43" i="10"/>
  <c r="M28" i="10"/>
  <c r="L28" i="10"/>
  <c r="L25" i="10"/>
  <c r="M25" i="10"/>
  <c r="L33" i="10"/>
  <c r="M33" i="10"/>
  <c r="L24" i="10"/>
  <c r="M24" i="10"/>
  <c r="M40" i="10"/>
  <c r="L40" i="10"/>
  <c r="L41" i="10"/>
  <c r="M41" i="10"/>
  <c r="L30" i="10"/>
  <c r="M30" i="10"/>
  <c r="L38" i="10"/>
  <c r="M38" i="10"/>
  <c r="L23" i="10"/>
  <c r="M23" i="10"/>
  <c r="L31" i="10"/>
  <c r="M31" i="10"/>
  <c r="L39" i="10"/>
  <c r="M39" i="10"/>
  <c r="M32" i="10"/>
  <c r="L32" i="10"/>
  <c r="L22" i="10"/>
  <c r="M22" i="10"/>
  <c r="L21" i="10"/>
  <c r="M21" i="10"/>
  <c r="M20" i="10"/>
  <c r="L20" i="10"/>
  <c r="M19" i="10"/>
  <c r="L19" i="10"/>
  <c r="L18" i="10"/>
  <c r="M18" i="10"/>
  <c r="L17" i="10"/>
  <c r="M17" i="10"/>
  <c r="L16" i="10"/>
  <c r="M16" i="10"/>
  <c r="M14" i="10"/>
  <c r="L14" i="10"/>
  <c r="L15" i="10"/>
  <c r="M15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Q47" i="10"/>
  <c r="G47" i="10" s="1"/>
  <c r="L50" i="5" s="1"/>
  <c r="Q48" i="10"/>
  <c r="G48" i="10" s="1"/>
  <c r="L51" i="5" s="1"/>
  <c r="Q49" i="10"/>
  <c r="G49" i="10" s="1"/>
  <c r="L52" i="5" s="1"/>
  <c r="Q50" i="10"/>
  <c r="G50" i="10" s="1"/>
  <c r="L53" i="5" s="1"/>
  <c r="Q51" i="10"/>
  <c r="G51" i="10" s="1"/>
  <c r="L54" i="5" s="1"/>
  <c r="Q52" i="10"/>
  <c r="G52" i="10" s="1"/>
  <c r="L55" i="5" s="1"/>
  <c r="Q53" i="10"/>
  <c r="G53" i="10" s="1"/>
  <c r="L56" i="5" s="1"/>
  <c r="Q54" i="10"/>
  <c r="G54" i="10" s="1"/>
  <c r="L57" i="5" s="1"/>
  <c r="Q55" i="10"/>
  <c r="G55" i="10" s="1"/>
  <c r="L58" i="5" s="1"/>
  <c r="Q56" i="10"/>
  <c r="G56" i="10" s="1"/>
  <c r="L59" i="5" s="1"/>
  <c r="Q57" i="10"/>
  <c r="G57" i="10" s="1"/>
  <c r="L60" i="5" s="1"/>
  <c r="Q58" i="10"/>
  <c r="G58" i="10" s="1"/>
  <c r="L61" i="5" s="1"/>
  <c r="Q59" i="10"/>
  <c r="G59" i="10" s="1"/>
  <c r="L62" i="5" s="1"/>
  <c r="Q60" i="10"/>
  <c r="G60" i="10" s="1"/>
  <c r="L63" i="5" s="1"/>
  <c r="Q61" i="10"/>
  <c r="G61" i="10" s="1"/>
  <c r="L64" i="5" s="1"/>
  <c r="Q62" i="10"/>
  <c r="G62" i="10" s="1"/>
  <c r="L65" i="5" s="1"/>
  <c r="Q63" i="10"/>
  <c r="G63" i="10" s="1"/>
  <c r="L66" i="5" s="1"/>
  <c r="Q64" i="10"/>
  <c r="G64" i="10" s="1"/>
  <c r="L67" i="5" s="1"/>
  <c r="Q65" i="10"/>
  <c r="G65" i="10" s="1"/>
  <c r="L68" i="5" s="1"/>
  <c r="Q66" i="10"/>
  <c r="G66" i="10" s="1"/>
  <c r="L69" i="5" s="1"/>
  <c r="Q67" i="10"/>
  <c r="G67" i="10" s="1"/>
  <c r="L70" i="5" s="1"/>
  <c r="Q68" i="10"/>
  <c r="G68" i="10" s="1"/>
  <c r="L71" i="5" s="1"/>
  <c r="Q69" i="10"/>
  <c r="G69" i="10" s="1"/>
  <c r="L72" i="5" s="1"/>
  <c r="Q71" i="10"/>
  <c r="G71" i="10" s="1"/>
  <c r="L74" i="5" s="1"/>
  <c r="Q72" i="10"/>
  <c r="G72" i="10" s="1"/>
  <c r="L75" i="5" s="1"/>
  <c r="Q73" i="10"/>
  <c r="G73" i="10" s="1"/>
  <c r="L76" i="5" s="1"/>
  <c r="Q70" i="10" l="1"/>
  <c r="G70" i="10" s="1"/>
  <c r="L73" i="5" s="1"/>
  <c r="F71" i="10"/>
  <c r="H74" i="5" s="1"/>
  <c r="P74" i="5" s="1"/>
  <c r="I71" i="10"/>
  <c r="K71" i="10" s="1"/>
  <c r="F70" i="10"/>
  <c r="H73" i="5" s="1"/>
  <c r="F73" i="10"/>
  <c r="H76" i="5" s="1"/>
  <c r="P76" i="5" s="1"/>
  <c r="I73" i="10"/>
  <c r="K73" i="10" s="1"/>
  <c r="F72" i="10"/>
  <c r="H75" i="5" s="1"/>
  <c r="P75" i="5" s="1"/>
  <c r="I72" i="10"/>
  <c r="K72" i="10" s="1"/>
  <c r="T24" i="5"/>
  <c r="Q24" i="5"/>
  <c r="U24" i="5"/>
  <c r="U45" i="5"/>
  <c r="T45" i="5"/>
  <c r="Q45" i="5"/>
  <c r="U36" i="5"/>
  <c r="Q36" i="5"/>
  <c r="T36" i="5"/>
  <c r="T34" i="5"/>
  <c r="U34" i="5"/>
  <c r="Q34" i="5"/>
  <c r="T29" i="5"/>
  <c r="U29" i="5"/>
  <c r="Q29" i="5"/>
  <c r="Q30" i="5"/>
  <c r="U30" i="5"/>
  <c r="T30" i="5"/>
  <c r="T32" i="5"/>
  <c r="U32" i="5"/>
  <c r="Q32" i="5"/>
  <c r="Q35" i="5"/>
  <c r="U35" i="5"/>
  <c r="T35" i="5"/>
  <c r="T41" i="5"/>
  <c r="Q41" i="5"/>
  <c r="U41" i="5"/>
  <c r="Q43" i="5"/>
  <c r="U43" i="5"/>
  <c r="T43" i="5"/>
  <c r="U46" i="5"/>
  <c r="Q46" i="5"/>
  <c r="T46" i="5"/>
  <c r="T40" i="5"/>
  <c r="Q40" i="5"/>
  <c r="U40" i="5"/>
  <c r="U44" i="5"/>
  <c r="Q44" i="5"/>
  <c r="T44" i="5"/>
  <c r="Q48" i="5"/>
  <c r="T48" i="5"/>
  <c r="U48" i="5"/>
  <c r="U27" i="5"/>
  <c r="T27" i="5"/>
  <c r="Q27" i="5"/>
  <c r="T37" i="5"/>
  <c r="Q37" i="5"/>
  <c r="U37" i="5"/>
  <c r="Q38" i="5"/>
  <c r="T38" i="5"/>
  <c r="U38" i="5"/>
  <c r="Q49" i="5"/>
  <c r="T49" i="5"/>
  <c r="U49" i="5"/>
  <c r="U47" i="5"/>
  <c r="Q47" i="5"/>
  <c r="T47" i="5"/>
  <c r="T28" i="5"/>
  <c r="U28" i="5"/>
  <c r="Q28" i="5"/>
  <c r="T25" i="5"/>
  <c r="Q25" i="5"/>
  <c r="U25" i="5"/>
  <c r="Q23" i="5"/>
  <c r="U23" i="5"/>
  <c r="T23" i="5"/>
  <c r="T39" i="5"/>
  <c r="Q39" i="5"/>
  <c r="U39" i="5"/>
  <c r="U31" i="5"/>
  <c r="Q31" i="5"/>
  <c r="T31" i="5"/>
  <c r="T42" i="5"/>
  <c r="U42" i="5"/>
  <c r="Q42" i="5"/>
  <c r="T26" i="5"/>
  <c r="U26" i="5"/>
  <c r="Q26" i="5"/>
  <c r="U33" i="5"/>
  <c r="Q33" i="5"/>
  <c r="T33" i="5"/>
  <c r="F67" i="10"/>
  <c r="H70" i="5" s="1"/>
  <c r="P70" i="5" s="1"/>
  <c r="I67" i="10"/>
  <c r="K67" i="10" s="1"/>
  <c r="I63" i="10"/>
  <c r="K63" i="10" s="1"/>
  <c r="F63" i="10"/>
  <c r="H66" i="5" s="1"/>
  <c r="P66" i="5" s="1"/>
  <c r="I59" i="10"/>
  <c r="K59" i="10" s="1"/>
  <c r="F59" i="10"/>
  <c r="H62" i="5" s="1"/>
  <c r="P62" i="5" s="1"/>
  <c r="F55" i="10"/>
  <c r="H58" i="5" s="1"/>
  <c r="I55" i="10"/>
  <c r="K55" i="10" s="1"/>
  <c r="F51" i="10"/>
  <c r="H54" i="5" s="1"/>
  <c r="I51" i="10"/>
  <c r="K51" i="10" s="1"/>
  <c r="F47" i="10"/>
  <c r="H50" i="5" s="1"/>
  <c r="I47" i="10"/>
  <c r="K47" i="10" s="1"/>
  <c r="F66" i="10"/>
  <c r="H69" i="5" s="1"/>
  <c r="P69" i="5" s="1"/>
  <c r="I66" i="10"/>
  <c r="K66" i="10" s="1"/>
  <c r="I62" i="10"/>
  <c r="K62" i="10" s="1"/>
  <c r="F62" i="10"/>
  <c r="H65" i="5" s="1"/>
  <c r="P65" i="5" s="1"/>
  <c r="F58" i="10"/>
  <c r="H61" i="5" s="1"/>
  <c r="P61" i="5" s="1"/>
  <c r="I58" i="10"/>
  <c r="K58" i="10" s="1"/>
  <c r="F54" i="10"/>
  <c r="H57" i="5" s="1"/>
  <c r="I54" i="10"/>
  <c r="K54" i="10" s="1"/>
  <c r="F50" i="10"/>
  <c r="H53" i="5" s="1"/>
  <c r="I50" i="10"/>
  <c r="K50" i="10" s="1"/>
  <c r="F69" i="10"/>
  <c r="H72" i="5" s="1"/>
  <c r="P72" i="5" s="1"/>
  <c r="I69" i="10"/>
  <c r="K69" i="10" s="1"/>
  <c r="F65" i="10"/>
  <c r="H68" i="5" s="1"/>
  <c r="P68" i="5" s="1"/>
  <c r="I65" i="10"/>
  <c r="K65" i="10" s="1"/>
  <c r="F61" i="10"/>
  <c r="H64" i="5" s="1"/>
  <c r="P64" i="5" s="1"/>
  <c r="I61" i="10"/>
  <c r="K61" i="10" s="1"/>
  <c r="F57" i="10"/>
  <c r="H60" i="5" s="1"/>
  <c r="I57" i="10"/>
  <c r="K57" i="10" s="1"/>
  <c r="I53" i="10"/>
  <c r="K53" i="10" s="1"/>
  <c r="F53" i="10"/>
  <c r="H56" i="5" s="1"/>
  <c r="F49" i="10"/>
  <c r="H52" i="5" s="1"/>
  <c r="I49" i="10"/>
  <c r="K49" i="10" s="1"/>
  <c r="F68" i="10"/>
  <c r="H71" i="5" s="1"/>
  <c r="P71" i="5" s="1"/>
  <c r="I68" i="10"/>
  <c r="K68" i="10" s="1"/>
  <c r="F64" i="10"/>
  <c r="H67" i="5" s="1"/>
  <c r="P67" i="5" s="1"/>
  <c r="I64" i="10"/>
  <c r="K64" i="10" s="1"/>
  <c r="I60" i="10"/>
  <c r="K60" i="10" s="1"/>
  <c r="F60" i="10"/>
  <c r="H63" i="5" s="1"/>
  <c r="P63" i="5" s="1"/>
  <c r="F56" i="10"/>
  <c r="H59" i="5" s="1"/>
  <c r="I56" i="10"/>
  <c r="K56" i="10" s="1"/>
  <c r="F52" i="10"/>
  <c r="H55" i="5" s="1"/>
  <c r="I52" i="10"/>
  <c r="K52" i="10" s="1"/>
  <c r="I48" i="10"/>
  <c r="K48" i="10" s="1"/>
  <c r="F48" i="10"/>
  <c r="H51" i="5" s="1"/>
  <c r="U72" i="5" l="1"/>
  <c r="T72" i="5"/>
  <c r="Q72" i="5"/>
  <c r="S72" i="5" s="1"/>
  <c r="U71" i="5"/>
  <c r="T71" i="5"/>
  <c r="Q71" i="5"/>
  <c r="S71" i="5" s="1"/>
  <c r="T75" i="5"/>
  <c r="Q75" i="5"/>
  <c r="S75" i="5" s="1"/>
  <c r="U75" i="5"/>
  <c r="Q62" i="5"/>
  <c r="S62" i="5" s="1"/>
  <c r="U62" i="5"/>
  <c r="T62" i="5"/>
  <c r="U70" i="5"/>
  <c r="T70" i="5"/>
  <c r="Q70" i="5"/>
  <c r="S70" i="5" s="1"/>
  <c r="U61" i="5"/>
  <c r="V61" i="5" s="1"/>
  <c r="Q61" i="5"/>
  <c r="S61" i="5" s="1"/>
  <c r="T61" i="5"/>
  <c r="Q69" i="5"/>
  <c r="S69" i="5" s="1"/>
  <c r="T69" i="5"/>
  <c r="U69" i="5"/>
  <c r="U76" i="5"/>
  <c r="Q76" i="5"/>
  <c r="S76" i="5" s="1"/>
  <c r="T76" i="5"/>
  <c r="T65" i="5"/>
  <c r="U65" i="5"/>
  <c r="V65" i="5" s="1"/>
  <c r="Q65" i="5"/>
  <c r="S65" i="5" s="1"/>
  <c r="Q64" i="5"/>
  <c r="S64" i="5" s="1"/>
  <c r="T64" i="5"/>
  <c r="U64" i="5"/>
  <c r="I70" i="10"/>
  <c r="K70" i="10" s="1"/>
  <c r="L70" i="10" s="1"/>
  <c r="T67" i="5"/>
  <c r="U67" i="5"/>
  <c r="Q67" i="5"/>
  <c r="S67" i="5" s="1"/>
  <c r="Q66" i="5"/>
  <c r="S66" i="5" s="1"/>
  <c r="T66" i="5"/>
  <c r="U66" i="5"/>
  <c r="P73" i="5"/>
  <c r="T68" i="5"/>
  <c r="U68" i="5"/>
  <c r="Q68" i="5"/>
  <c r="S68" i="5" s="1"/>
  <c r="T63" i="5"/>
  <c r="Q63" i="5"/>
  <c r="S63" i="5" s="1"/>
  <c r="U63" i="5"/>
  <c r="V63" i="5" s="1"/>
  <c r="U74" i="5"/>
  <c r="T74" i="5"/>
  <c r="Q74" i="5"/>
  <c r="S74" i="5" s="1"/>
  <c r="H70" i="10"/>
  <c r="L72" i="10"/>
  <c r="M72" i="10"/>
  <c r="H72" i="10"/>
  <c r="H73" i="10"/>
  <c r="L71" i="10"/>
  <c r="M71" i="10"/>
  <c r="L73" i="10"/>
  <c r="M73" i="10"/>
  <c r="H71" i="10"/>
  <c r="V37" i="5"/>
  <c r="V40" i="5"/>
  <c r="V41" i="5"/>
  <c r="V25" i="5"/>
  <c r="V47" i="5"/>
  <c r="V24" i="5"/>
  <c r="V28" i="5"/>
  <c r="V38" i="5"/>
  <c r="V34" i="5"/>
  <c r="V23" i="5"/>
  <c r="V43" i="5"/>
  <c r="V27" i="5"/>
  <c r="V35" i="5"/>
  <c r="V26" i="5"/>
  <c r="V45" i="5"/>
  <c r="V42" i="5"/>
  <c r="V31" i="5"/>
  <c r="V29" i="5"/>
  <c r="V44" i="5"/>
  <c r="H48" i="10"/>
  <c r="P51" i="5"/>
  <c r="H56" i="10"/>
  <c r="P59" i="5"/>
  <c r="H64" i="10"/>
  <c r="H49" i="10"/>
  <c r="P52" i="5"/>
  <c r="H57" i="10"/>
  <c r="P60" i="5"/>
  <c r="H65" i="10"/>
  <c r="H50" i="10"/>
  <c r="P53" i="5"/>
  <c r="H58" i="10"/>
  <c r="H66" i="10"/>
  <c r="H47" i="10"/>
  <c r="P50" i="5"/>
  <c r="H55" i="10"/>
  <c r="P58" i="5"/>
  <c r="S33" i="5"/>
  <c r="S39" i="5"/>
  <c r="S23" i="5"/>
  <c r="S28" i="5"/>
  <c r="S47" i="5"/>
  <c r="S49" i="5"/>
  <c r="S48" i="5"/>
  <c r="S46" i="5"/>
  <c r="S43" i="5"/>
  <c r="V32" i="5"/>
  <c r="S30" i="5"/>
  <c r="S34" i="5"/>
  <c r="S36" i="5"/>
  <c r="H60" i="10"/>
  <c r="H53" i="10"/>
  <c r="P56" i="5"/>
  <c r="H62" i="10"/>
  <c r="H59" i="10"/>
  <c r="V33" i="5"/>
  <c r="S42" i="5"/>
  <c r="S31" i="5"/>
  <c r="S37" i="5"/>
  <c r="S40" i="5"/>
  <c r="S29" i="5"/>
  <c r="H52" i="10"/>
  <c r="P55" i="5"/>
  <c r="H68" i="10"/>
  <c r="H61" i="10"/>
  <c r="H69" i="10"/>
  <c r="H54" i="10"/>
  <c r="P57" i="5"/>
  <c r="H51" i="10"/>
  <c r="P54" i="5"/>
  <c r="H67" i="10"/>
  <c r="S26" i="5"/>
  <c r="S25" i="5"/>
  <c r="V49" i="5"/>
  <c r="V48" i="5"/>
  <c r="S44" i="5"/>
  <c r="S41" i="5"/>
  <c r="S35" i="5"/>
  <c r="S45" i="5"/>
  <c r="S24" i="5"/>
  <c r="H63" i="10"/>
  <c r="V39" i="5"/>
  <c r="S38" i="5"/>
  <c r="S27" i="5"/>
  <c r="V46" i="5"/>
  <c r="S32" i="5"/>
  <c r="V30" i="5"/>
  <c r="V36" i="5"/>
  <c r="M52" i="10"/>
  <c r="L52" i="10"/>
  <c r="L68" i="10"/>
  <c r="M68" i="10"/>
  <c r="M49" i="10"/>
  <c r="L49" i="10"/>
  <c r="M57" i="10"/>
  <c r="L57" i="10"/>
  <c r="L65" i="10"/>
  <c r="M65" i="10"/>
  <c r="M54" i="10"/>
  <c r="L54" i="10"/>
  <c r="M51" i="10"/>
  <c r="L51" i="10"/>
  <c r="L67" i="10"/>
  <c r="M67" i="10"/>
  <c r="M60" i="10"/>
  <c r="L60" i="10"/>
  <c r="L62" i="10"/>
  <c r="M62" i="10"/>
  <c r="L59" i="10"/>
  <c r="M59" i="10"/>
  <c r="M56" i="10"/>
  <c r="L56" i="10"/>
  <c r="L64" i="10"/>
  <c r="M64" i="10"/>
  <c r="M61" i="10"/>
  <c r="L61" i="10"/>
  <c r="L69" i="10"/>
  <c r="M69" i="10"/>
  <c r="L50" i="10"/>
  <c r="M50" i="10"/>
  <c r="L58" i="10"/>
  <c r="M58" i="10"/>
  <c r="L66" i="10"/>
  <c r="M66" i="10"/>
  <c r="M47" i="10"/>
  <c r="L47" i="10"/>
  <c r="L55" i="10"/>
  <c r="M55" i="10"/>
  <c r="M48" i="10"/>
  <c r="L48" i="10"/>
  <c r="L53" i="10"/>
  <c r="M53" i="10"/>
  <c r="M63" i="10"/>
  <c r="L63" i="10"/>
  <c r="E12" i="10"/>
  <c r="F12" i="10"/>
  <c r="G12" i="10"/>
  <c r="I12" i="10"/>
  <c r="J12" i="10"/>
  <c r="E13" i="10"/>
  <c r="O13" i="10"/>
  <c r="P13" i="10"/>
  <c r="Q13" i="10"/>
  <c r="J13" i="10" s="1"/>
  <c r="V64" i="5" l="1"/>
  <c r="V68" i="5"/>
  <c r="V71" i="5"/>
  <c r="V75" i="5"/>
  <c r="V67" i="5"/>
  <c r="V72" i="5"/>
  <c r="V74" i="5"/>
  <c r="V70" i="5"/>
  <c r="T73" i="5"/>
  <c r="Q73" i="5"/>
  <c r="S73" i="5" s="1"/>
  <c r="U73" i="5"/>
  <c r="V73" i="5" s="1"/>
  <c r="V76" i="5"/>
  <c r="V62" i="5"/>
  <c r="V66" i="5"/>
  <c r="V69" i="5"/>
  <c r="M70" i="10"/>
  <c r="U54" i="5"/>
  <c r="Q54" i="5"/>
  <c r="T54" i="5"/>
  <c r="T50" i="5"/>
  <c r="Q50" i="5"/>
  <c r="U50" i="5"/>
  <c r="T52" i="5"/>
  <c r="Q52" i="5"/>
  <c r="U52" i="5"/>
  <c r="Q59" i="5"/>
  <c r="U59" i="5"/>
  <c r="T59" i="5"/>
  <c r="T56" i="5"/>
  <c r="Q56" i="5"/>
  <c r="U56" i="5"/>
  <c r="U57" i="5"/>
  <c r="Q57" i="5"/>
  <c r="T57" i="5"/>
  <c r="T55" i="5"/>
  <c r="Q55" i="5"/>
  <c r="U55" i="5"/>
  <c r="Q58" i="5"/>
  <c r="U58" i="5"/>
  <c r="T58" i="5"/>
  <c r="Q53" i="5"/>
  <c r="U53" i="5"/>
  <c r="T53" i="5"/>
  <c r="T60" i="5"/>
  <c r="U60" i="5"/>
  <c r="Q60" i="5"/>
  <c r="Q51" i="5"/>
  <c r="U51" i="5"/>
  <c r="T51" i="5"/>
  <c r="H12" i="10"/>
  <c r="I13" i="10"/>
  <c r="K13" i="10" s="1"/>
  <c r="K12" i="10"/>
  <c r="F13" i="10"/>
  <c r="G13" i="10"/>
  <c r="V60" i="5" l="1"/>
  <c r="V55" i="5"/>
  <c r="V57" i="5"/>
  <c r="V56" i="5"/>
  <c r="V51" i="5"/>
  <c r="V59" i="5"/>
  <c r="S53" i="5"/>
  <c r="S55" i="5"/>
  <c r="S56" i="5"/>
  <c r="V52" i="5"/>
  <c r="V54" i="5"/>
  <c r="V58" i="5"/>
  <c r="S52" i="5"/>
  <c r="V50" i="5"/>
  <c r="V53" i="5"/>
  <c r="S58" i="5"/>
  <c r="S57" i="5"/>
  <c r="S50" i="5"/>
  <c r="S51" i="5"/>
  <c r="S60" i="5"/>
  <c r="S59" i="5"/>
  <c r="S54" i="5"/>
  <c r="H13" i="10"/>
  <c r="L13" i="10"/>
  <c r="M13" i="10"/>
  <c r="A7" i="11"/>
  <c r="A8" i="11"/>
  <c r="A9" i="11"/>
  <c r="A6" i="11"/>
  <c r="S2" i="10" l="1"/>
  <c r="L14" i="5" l="1"/>
  <c r="H14" i="5"/>
  <c r="D14" i="5"/>
  <c r="L13" i="5"/>
  <c r="H13" i="5"/>
  <c r="D13" i="5"/>
  <c r="D48" i="8"/>
  <c r="F8" i="5"/>
  <c r="C8" i="5"/>
  <c r="F10" i="5"/>
  <c r="C10" i="5"/>
  <c r="A5" i="5"/>
  <c r="S1" i="10"/>
  <c r="A17" i="5"/>
  <c r="C17" i="5"/>
  <c r="A18" i="5"/>
  <c r="C18" i="5"/>
  <c r="A19" i="5"/>
  <c r="C19" i="5"/>
  <c r="A20" i="5"/>
  <c r="C20" i="5"/>
  <c r="A21" i="5"/>
  <c r="C21" i="5"/>
  <c r="A22" i="5"/>
  <c r="C22" i="5"/>
  <c r="A96" i="5"/>
  <c r="B96" i="5"/>
  <c r="R96" i="5" s="1"/>
  <c r="C96" i="5"/>
  <c r="A97" i="5"/>
  <c r="L97" i="5" s="1"/>
  <c r="M97" i="5" s="1"/>
  <c r="N97" i="5" s="1"/>
  <c r="B97" i="5"/>
  <c r="C97" i="5"/>
  <c r="A98" i="5"/>
  <c r="L98" i="5" s="1"/>
  <c r="M98" i="5" s="1"/>
  <c r="N98" i="5" s="1"/>
  <c r="B98" i="5"/>
  <c r="R98" i="5" s="1"/>
  <c r="C98" i="5"/>
  <c r="A99" i="5"/>
  <c r="L99" i="5" s="1"/>
  <c r="M99" i="5" s="1"/>
  <c r="N99" i="5" s="1"/>
  <c r="B99" i="5"/>
  <c r="C99" i="5"/>
  <c r="A100" i="5"/>
  <c r="L100" i="5" s="1"/>
  <c r="M100" i="5" s="1"/>
  <c r="N100" i="5" s="1"/>
  <c r="B100" i="5"/>
  <c r="C100" i="5"/>
  <c r="A101" i="5"/>
  <c r="L101" i="5" s="1"/>
  <c r="M101" i="5" s="1"/>
  <c r="N101" i="5" s="1"/>
  <c r="B101" i="5"/>
  <c r="C101" i="5"/>
  <c r="A102" i="5"/>
  <c r="L102" i="5" s="1"/>
  <c r="M102" i="5" s="1"/>
  <c r="N102" i="5" s="1"/>
  <c r="B102" i="5"/>
  <c r="C102" i="5"/>
  <c r="A103" i="5"/>
  <c r="L103" i="5" s="1"/>
  <c r="M103" i="5" s="1"/>
  <c r="N103" i="5" s="1"/>
  <c r="B103" i="5"/>
  <c r="R103" i="5" s="1"/>
  <c r="C103" i="5"/>
  <c r="C16" i="5"/>
  <c r="A16" i="5"/>
  <c r="L15" i="5"/>
  <c r="H15" i="5"/>
  <c r="D15" i="5"/>
  <c r="I94" i="5" l="1"/>
  <c r="I93" i="5"/>
  <c r="I91" i="5"/>
  <c r="I92" i="5"/>
  <c r="E91" i="5"/>
  <c r="E94" i="5"/>
  <c r="E93" i="5"/>
  <c r="E92" i="5"/>
  <c r="M93" i="5"/>
  <c r="M91" i="5"/>
  <c r="M92" i="5"/>
  <c r="M94" i="5"/>
  <c r="M88" i="5"/>
  <c r="M79" i="5"/>
  <c r="M78" i="5"/>
  <c r="M71" i="5"/>
  <c r="M80" i="5"/>
  <c r="M81" i="5"/>
  <c r="M76" i="5"/>
  <c r="M72" i="5"/>
  <c r="M83" i="5"/>
  <c r="M70" i="5"/>
  <c r="M86" i="5"/>
  <c r="M74" i="5"/>
  <c r="M89" i="5"/>
  <c r="M82" i="5"/>
  <c r="M87" i="5"/>
  <c r="M84" i="5"/>
  <c r="M75" i="5"/>
  <c r="M73" i="5"/>
  <c r="M85" i="5"/>
  <c r="M77" i="5"/>
  <c r="M90" i="5"/>
  <c r="M62" i="5"/>
  <c r="M61" i="5"/>
  <c r="M69" i="5"/>
  <c r="M67" i="5"/>
  <c r="M66" i="5"/>
  <c r="M64" i="5"/>
  <c r="M65" i="5"/>
  <c r="M63" i="5"/>
  <c r="M68" i="5"/>
  <c r="E88" i="5"/>
  <c r="E70" i="5"/>
  <c r="E71" i="5"/>
  <c r="E82" i="5"/>
  <c r="E89" i="5"/>
  <c r="E74" i="5"/>
  <c r="E79" i="5"/>
  <c r="E84" i="5"/>
  <c r="E87" i="5"/>
  <c r="E76" i="5"/>
  <c r="E77" i="5"/>
  <c r="E72" i="5"/>
  <c r="E75" i="5"/>
  <c r="E83" i="5"/>
  <c r="E86" i="5"/>
  <c r="E73" i="5"/>
  <c r="E85" i="5"/>
  <c r="E90" i="5"/>
  <c r="E81" i="5"/>
  <c r="E80" i="5"/>
  <c r="E78" i="5"/>
  <c r="E65" i="5"/>
  <c r="E69" i="5"/>
  <c r="E67" i="5"/>
  <c r="E61" i="5"/>
  <c r="E62" i="5"/>
  <c r="E63" i="5"/>
  <c r="E68" i="5"/>
  <c r="E64" i="5"/>
  <c r="E66" i="5"/>
  <c r="I80" i="5"/>
  <c r="I84" i="5"/>
  <c r="I87" i="5"/>
  <c r="I76" i="5"/>
  <c r="I79" i="5"/>
  <c r="I72" i="5"/>
  <c r="I77" i="5"/>
  <c r="I85" i="5"/>
  <c r="I88" i="5"/>
  <c r="I83" i="5"/>
  <c r="I75" i="5"/>
  <c r="I90" i="5"/>
  <c r="I74" i="5"/>
  <c r="I78" i="5"/>
  <c r="I82" i="5"/>
  <c r="I86" i="5"/>
  <c r="I71" i="5"/>
  <c r="I81" i="5"/>
  <c r="I89" i="5"/>
  <c r="I70" i="5"/>
  <c r="I73" i="5"/>
  <c r="I66" i="5"/>
  <c r="I68" i="5"/>
  <c r="I62" i="5"/>
  <c r="I61" i="5"/>
  <c r="I64" i="5"/>
  <c r="I69" i="5"/>
  <c r="I63" i="5"/>
  <c r="I65" i="5"/>
  <c r="I67" i="5"/>
  <c r="L22" i="5"/>
  <c r="M22" i="5" s="1"/>
  <c r="N22" i="5" s="1"/>
  <c r="H22" i="5"/>
  <c r="I22" i="5" s="1"/>
  <c r="D22" i="5"/>
  <c r="E22" i="5" s="1"/>
  <c r="L20" i="5"/>
  <c r="M20" i="5" s="1"/>
  <c r="N20" i="5" s="1"/>
  <c r="H20" i="5"/>
  <c r="I20" i="5" s="1"/>
  <c r="D20" i="5"/>
  <c r="E20" i="5" s="1"/>
  <c r="L18" i="5"/>
  <c r="M18" i="5" s="1"/>
  <c r="N18" i="5" s="1"/>
  <c r="H18" i="5"/>
  <c r="I18" i="5" s="1"/>
  <c r="D18" i="5"/>
  <c r="E18" i="5" s="1"/>
  <c r="E23" i="5"/>
  <c r="E60" i="5"/>
  <c r="E43" i="5"/>
  <c r="E32" i="5"/>
  <c r="E34" i="5"/>
  <c r="E31" i="5"/>
  <c r="E44" i="5"/>
  <c r="E33" i="5"/>
  <c r="E46" i="5"/>
  <c r="E25" i="5"/>
  <c r="E49" i="5"/>
  <c r="E30" i="5"/>
  <c r="E55" i="5"/>
  <c r="E42" i="5"/>
  <c r="E59" i="5"/>
  <c r="E52" i="5"/>
  <c r="E41" i="5"/>
  <c r="E39" i="5"/>
  <c r="E28" i="5"/>
  <c r="E58" i="5"/>
  <c r="E40" i="5"/>
  <c r="E37" i="5"/>
  <c r="E29" i="5"/>
  <c r="E50" i="5"/>
  <c r="E53" i="5"/>
  <c r="E47" i="5"/>
  <c r="E36" i="5"/>
  <c r="E35" i="5"/>
  <c r="E48" i="5"/>
  <c r="E45" i="5"/>
  <c r="E27" i="5"/>
  <c r="E26" i="5"/>
  <c r="E24" i="5"/>
  <c r="E57" i="5"/>
  <c r="E54" i="5"/>
  <c r="E56" i="5"/>
  <c r="E38" i="5"/>
  <c r="E51" i="5"/>
  <c r="I46" i="5"/>
  <c r="I30" i="5"/>
  <c r="I41" i="5"/>
  <c r="I25" i="5"/>
  <c r="I36" i="5"/>
  <c r="I47" i="5"/>
  <c r="I31" i="5"/>
  <c r="I42" i="5"/>
  <c r="I26" i="5"/>
  <c r="I37" i="5"/>
  <c r="I48" i="5"/>
  <c r="I32" i="5"/>
  <c r="I43" i="5"/>
  <c r="I27" i="5"/>
  <c r="I38" i="5"/>
  <c r="I49" i="5"/>
  <c r="I33" i="5"/>
  <c r="I44" i="5"/>
  <c r="I28" i="5"/>
  <c r="I39" i="5"/>
  <c r="I23" i="5"/>
  <c r="I34" i="5"/>
  <c r="I45" i="5"/>
  <c r="I29" i="5"/>
  <c r="I40" i="5"/>
  <c r="I24" i="5"/>
  <c r="I35" i="5"/>
  <c r="I56" i="5"/>
  <c r="I55" i="5"/>
  <c r="I57" i="5"/>
  <c r="I59" i="5"/>
  <c r="I54" i="5"/>
  <c r="I51" i="5"/>
  <c r="I60" i="5"/>
  <c r="I50" i="5"/>
  <c r="I52" i="5"/>
  <c r="I53" i="5"/>
  <c r="I58" i="5"/>
  <c r="D96" i="5"/>
  <c r="L96" i="5"/>
  <c r="M96" i="5" s="1"/>
  <c r="N96" i="5" s="1"/>
  <c r="L21" i="5"/>
  <c r="M21" i="5" s="1"/>
  <c r="N21" i="5" s="1"/>
  <c r="H21" i="5"/>
  <c r="I21" i="5" s="1"/>
  <c r="D21" i="5"/>
  <c r="E21" i="5" s="1"/>
  <c r="L19" i="5"/>
  <c r="M19" i="5" s="1"/>
  <c r="N19" i="5" s="1"/>
  <c r="H19" i="5"/>
  <c r="I19" i="5" s="1"/>
  <c r="D19" i="5"/>
  <c r="E19" i="5" s="1"/>
  <c r="L17" i="5"/>
  <c r="M17" i="5" s="1"/>
  <c r="N17" i="5" s="1"/>
  <c r="H17" i="5"/>
  <c r="I17" i="5" s="1"/>
  <c r="D17" i="5"/>
  <c r="E17" i="5" s="1"/>
  <c r="M46" i="5"/>
  <c r="N46" i="5" s="1"/>
  <c r="M26" i="5"/>
  <c r="N26" i="5" s="1"/>
  <c r="M37" i="5"/>
  <c r="N37" i="5" s="1"/>
  <c r="M44" i="5"/>
  <c r="N44" i="5" s="1"/>
  <c r="M28" i="5"/>
  <c r="N28" i="5" s="1"/>
  <c r="M39" i="5"/>
  <c r="N39" i="5" s="1"/>
  <c r="M42" i="5"/>
  <c r="N42" i="5" s="1"/>
  <c r="M49" i="5"/>
  <c r="N49" i="5" s="1"/>
  <c r="M33" i="5"/>
  <c r="N33" i="5" s="1"/>
  <c r="M40" i="5"/>
  <c r="N40" i="5" s="1"/>
  <c r="M24" i="5"/>
  <c r="N24" i="5" s="1"/>
  <c r="M35" i="5"/>
  <c r="N35" i="5" s="1"/>
  <c r="M38" i="5"/>
  <c r="N38" i="5" s="1"/>
  <c r="M45" i="5"/>
  <c r="N45" i="5" s="1"/>
  <c r="M25" i="5"/>
  <c r="N25" i="5" s="1"/>
  <c r="M36" i="5"/>
  <c r="N36" i="5" s="1"/>
  <c r="M47" i="5"/>
  <c r="N47" i="5" s="1"/>
  <c r="M31" i="5"/>
  <c r="N31" i="5" s="1"/>
  <c r="M34" i="5"/>
  <c r="N34" i="5" s="1"/>
  <c r="M41" i="5"/>
  <c r="N41" i="5" s="1"/>
  <c r="M48" i="5"/>
  <c r="N48" i="5" s="1"/>
  <c r="M32" i="5"/>
  <c r="N32" i="5" s="1"/>
  <c r="M43" i="5"/>
  <c r="N43" i="5" s="1"/>
  <c r="M23" i="5"/>
  <c r="N23" i="5" s="1"/>
  <c r="M27" i="5"/>
  <c r="N27" i="5" s="1"/>
  <c r="M29" i="5"/>
  <c r="N29" i="5" s="1"/>
  <c r="M30" i="5"/>
  <c r="N30" i="5" s="1"/>
  <c r="M59" i="5"/>
  <c r="N59" i="5" s="1"/>
  <c r="M54" i="5"/>
  <c r="N54" i="5" s="1"/>
  <c r="M56" i="5"/>
  <c r="N56" i="5" s="1"/>
  <c r="M51" i="5"/>
  <c r="N51" i="5" s="1"/>
  <c r="M53" i="5"/>
  <c r="N53" i="5" s="1"/>
  <c r="M57" i="5"/>
  <c r="N57" i="5" s="1"/>
  <c r="M52" i="5"/>
  <c r="N52" i="5" s="1"/>
  <c r="M58" i="5"/>
  <c r="N58" i="5" s="1"/>
  <c r="M60" i="5"/>
  <c r="N60" i="5" s="1"/>
  <c r="M55" i="5"/>
  <c r="N55" i="5" s="1"/>
  <c r="M50" i="5"/>
  <c r="N50" i="5" s="1"/>
  <c r="H16" i="5"/>
  <c r="I16" i="5" s="1"/>
  <c r="K16" i="5" s="1"/>
  <c r="H103" i="5"/>
  <c r="I103" i="5" s="1"/>
  <c r="O99" i="5"/>
  <c r="D99" i="5"/>
  <c r="E99" i="5" s="1"/>
  <c r="F99" i="5" s="1"/>
  <c r="H99" i="5"/>
  <c r="I99" i="5" s="1"/>
  <c r="H100" i="5"/>
  <c r="I100" i="5" s="1"/>
  <c r="D100" i="5"/>
  <c r="H101" i="5"/>
  <c r="I101" i="5" s="1"/>
  <c r="D101" i="5"/>
  <c r="E101" i="5" s="1"/>
  <c r="F101" i="5" s="1"/>
  <c r="H97" i="5"/>
  <c r="I97" i="5" s="1"/>
  <c r="D97" i="5"/>
  <c r="E97" i="5" s="1"/>
  <c r="F97" i="5" s="1"/>
  <c r="E96" i="5"/>
  <c r="F96" i="5" s="1"/>
  <c r="H96" i="5"/>
  <c r="I96" i="5" s="1"/>
  <c r="H102" i="5"/>
  <c r="I102" i="5" s="1"/>
  <c r="D102" i="5"/>
  <c r="H98" i="5"/>
  <c r="I98" i="5" s="1"/>
  <c r="D98" i="5"/>
  <c r="D103" i="5"/>
  <c r="E103" i="5" s="1"/>
  <c r="F103" i="5" s="1"/>
  <c r="D16" i="5"/>
  <c r="E16" i="5" s="1"/>
  <c r="G16" i="5" s="1"/>
  <c r="L16" i="5"/>
  <c r="M16" i="5" s="1"/>
  <c r="O16" i="5" s="1"/>
  <c r="E102" i="5"/>
  <c r="E98" i="5"/>
  <c r="F98" i="5" s="1"/>
  <c r="N91" i="5" l="1"/>
  <c r="O91" i="5"/>
  <c r="G92" i="5"/>
  <c r="F92" i="5"/>
  <c r="N93" i="5"/>
  <c r="O93" i="5"/>
  <c r="F94" i="5"/>
  <c r="G94" i="5"/>
  <c r="F91" i="5"/>
  <c r="G91" i="5"/>
  <c r="K92" i="5"/>
  <c r="J92" i="5"/>
  <c r="K91" i="5"/>
  <c r="J91" i="5"/>
  <c r="O94" i="5"/>
  <c r="N94" i="5"/>
  <c r="J93" i="5"/>
  <c r="K93" i="5"/>
  <c r="O92" i="5"/>
  <c r="N92" i="5"/>
  <c r="F93" i="5"/>
  <c r="G93" i="5"/>
  <c r="K94" i="5"/>
  <c r="J94" i="5"/>
  <c r="J63" i="5"/>
  <c r="K63" i="5"/>
  <c r="J62" i="5"/>
  <c r="K62" i="5"/>
  <c r="J70" i="5"/>
  <c r="K70" i="5"/>
  <c r="J71" i="5"/>
  <c r="K71" i="5"/>
  <c r="J83" i="5"/>
  <c r="K83" i="5"/>
  <c r="K72" i="5"/>
  <c r="J72" i="5"/>
  <c r="K84" i="5"/>
  <c r="J84" i="5"/>
  <c r="G66" i="5"/>
  <c r="F66" i="5"/>
  <c r="F62" i="5"/>
  <c r="G62" i="5"/>
  <c r="F65" i="5"/>
  <c r="G65" i="5"/>
  <c r="F81" i="5"/>
  <c r="G81" i="5"/>
  <c r="G86" i="5"/>
  <c r="F86" i="5"/>
  <c r="G84" i="5"/>
  <c r="F84" i="5"/>
  <c r="F89" i="5"/>
  <c r="G89" i="5"/>
  <c r="N65" i="5"/>
  <c r="O65" i="5"/>
  <c r="N69" i="5"/>
  <c r="O69" i="5"/>
  <c r="O77" i="5"/>
  <c r="N77" i="5"/>
  <c r="O84" i="5"/>
  <c r="N84" i="5"/>
  <c r="O76" i="5"/>
  <c r="N76" i="5"/>
  <c r="J69" i="5"/>
  <c r="K69" i="5"/>
  <c r="K68" i="5"/>
  <c r="J68" i="5"/>
  <c r="K86" i="5"/>
  <c r="J86" i="5"/>
  <c r="J74" i="5"/>
  <c r="K74" i="5"/>
  <c r="J88" i="5"/>
  <c r="K88" i="5"/>
  <c r="J79" i="5"/>
  <c r="K79" i="5"/>
  <c r="K80" i="5"/>
  <c r="J80" i="5"/>
  <c r="G64" i="5"/>
  <c r="F64" i="5"/>
  <c r="F61" i="5"/>
  <c r="G61" i="5"/>
  <c r="G90" i="5"/>
  <c r="F90" i="5"/>
  <c r="F83" i="5"/>
  <c r="G83" i="5"/>
  <c r="F77" i="5"/>
  <c r="G77" i="5"/>
  <c r="F79" i="5"/>
  <c r="G79" i="5"/>
  <c r="F82" i="5"/>
  <c r="G82" i="5"/>
  <c r="F88" i="5"/>
  <c r="G88" i="5"/>
  <c r="O64" i="5"/>
  <c r="N64" i="5"/>
  <c r="N61" i="5"/>
  <c r="O61" i="5"/>
  <c r="N85" i="5"/>
  <c r="O85" i="5"/>
  <c r="N87" i="5"/>
  <c r="O87" i="5"/>
  <c r="N74" i="5"/>
  <c r="O74" i="5"/>
  <c r="N81" i="5"/>
  <c r="O81" i="5"/>
  <c r="N78" i="5"/>
  <c r="O78" i="5"/>
  <c r="J67" i="5"/>
  <c r="K67" i="5"/>
  <c r="K64" i="5"/>
  <c r="J64" i="5"/>
  <c r="J66" i="5"/>
  <c r="K66" i="5"/>
  <c r="J89" i="5"/>
  <c r="K89" i="5"/>
  <c r="K82" i="5"/>
  <c r="J82" i="5"/>
  <c r="J90" i="5"/>
  <c r="K90" i="5"/>
  <c r="J85" i="5"/>
  <c r="K85" i="5"/>
  <c r="K76" i="5"/>
  <c r="J76" i="5"/>
  <c r="G68" i="5"/>
  <c r="F68" i="5"/>
  <c r="F67" i="5"/>
  <c r="G67" i="5"/>
  <c r="F78" i="5"/>
  <c r="G78" i="5"/>
  <c r="F85" i="5"/>
  <c r="G85" i="5"/>
  <c r="F75" i="5"/>
  <c r="G75" i="5"/>
  <c r="G76" i="5"/>
  <c r="F76" i="5"/>
  <c r="F71" i="5"/>
  <c r="G71" i="5"/>
  <c r="O68" i="5"/>
  <c r="N68" i="5"/>
  <c r="N66" i="5"/>
  <c r="O66" i="5"/>
  <c r="O62" i="5"/>
  <c r="N62" i="5"/>
  <c r="O73" i="5"/>
  <c r="N73" i="5"/>
  <c r="N82" i="5"/>
  <c r="O82" i="5"/>
  <c r="O86" i="5"/>
  <c r="N86" i="5"/>
  <c r="N83" i="5"/>
  <c r="O83" i="5"/>
  <c r="O80" i="5"/>
  <c r="N80" i="5"/>
  <c r="N79" i="5"/>
  <c r="O79" i="5"/>
  <c r="J65" i="5"/>
  <c r="K65" i="5"/>
  <c r="J61" i="5"/>
  <c r="K61" i="5"/>
  <c r="J73" i="5"/>
  <c r="K73" i="5"/>
  <c r="J81" i="5"/>
  <c r="K81" i="5"/>
  <c r="J78" i="5"/>
  <c r="K78" i="5"/>
  <c r="J75" i="5"/>
  <c r="K75" i="5"/>
  <c r="J77" i="5"/>
  <c r="K77" i="5"/>
  <c r="K87" i="5"/>
  <c r="J87" i="5"/>
  <c r="F63" i="5"/>
  <c r="G63" i="5"/>
  <c r="F69" i="5"/>
  <c r="G69" i="5"/>
  <c r="G80" i="5"/>
  <c r="F80" i="5"/>
  <c r="F73" i="5"/>
  <c r="G73" i="5"/>
  <c r="G72" i="5"/>
  <c r="F72" i="5"/>
  <c r="F87" i="5"/>
  <c r="G87" i="5"/>
  <c r="F74" i="5"/>
  <c r="G74" i="5"/>
  <c r="G70" i="5"/>
  <c r="F70" i="5"/>
  <c r="N63" i="5"/>
  <c r="O63" i="5"/>
  <c r="N67" i="5"/>
  <c r="O67" i="5"/>
  <c r="O90" i="5"/>
  <c r="N90" i="5"/>
  <c r="N75" i="5"/>
  <c r="O75" i="5"/>
  <c r="N89" i="5"/>
  <c r="O89" i="5"/>
  <c r="N70" i="5"/>
  <c r="O70" i="5"/>
  <c r="O72" i="5"/>
  <c r="N72" i="5"/>
  <c r="N71" i="5"/>
  <c r="O71" i="5"/>
  <c r="N88" i="5"/>
  <c r="O88" i="5"/>
  <c r="O17" i="5"/>
  <c r="G19" i="5"/>
  <c r="F19" i="5"/>
  <c r="G20" i="5"/>
  <c r="F20" i="5"/>
  <c r="G102" i="5"/>
  <c r="F102" i="5"/>
  <c r="K101" i="5"/>
  <c r="J101" i="5"/>
  <c r="O21" i="5"/>
  <c r="K103" i="5"/>
  <c r="J103" i="5"/>
  <c r="K17" i="5"/>
  <c r="J17" i="5"/>
  <c r="K21" i="5"/>
  <c r="J21" i="5"/>
  <c r="K58" i="5"/>
  <c r="J58" i="5"/>
  <c r="K54" i="5"/>
  <c r="J54" i="5"/>
  <c r="K29" i="5"/>
  <c r="J29" i="5"/>
  <c r="K39" i="5"/>
  <c r="J39" i="5"/>
  <c r="K49" i="5"/>
  <c r="J49" i="5"/>
  <c r="K32" i="5"/>
  <c r="J32" i="5"/>
  <c r="K42" i="5"/>
  <c r="J42" i="5"/>
  <c r="K25" i="5"/>
  <c r="J25" i="5"/>
  <c r="G56" i="5"/>
  <c r="F56" i="5"/>
  <c r="G24" i="5"/>
  <c r="F24" i="5"/>
  <c r="G27" i="5"/>
  <c r="F27" i="5"/>
  <c r="G39" i="5"/>
  <c r="F39" i="5"/>
  <c r="F42" i="5"/>
  <c r="G42" i="5"/>
  <c r="F49" i="5"/>
  <c r="G49" i="5"/>
  <c r="G44" i="5"/>
  <c r="F44" i="5"/>
  <c r="G43" i="5"/>
  <c r="F43" i="5"/>
  <c r="K18" i="5"/>
  <c r="J18" i="5"/>
  <c r="K22" i="5"/>
  <c r="J22" i="5"/>
  <c r="K98" i="5"/>
  <c r="J98" i="5"/>
  <c r="K99" i="5"/>
  <c r="J99" i="5"/>
  <c r="K60" i="5"/>
  <c r="J60" i="5"/>
  <c r="K59" i="5"/>
  <c r="J59" i="5"/>
  <c r="K35" i="5"/>
  <c r="J35" i="5"/>
  <c r="K45" i="5"/>
  <c r="J45" i="5"/>
  <c r="K28" i="5"/>
  <c r="J28" i="5"/>
  <c r="K38" i="5"/>
  <c r="J38" i="5"/>
  <c r="K48" i="5"/>
  <c r="J48" i="5"/>
  <c r="K31" i="5"/>
  <c r="J31" i="5"/>
  <c r="K41" i="5"/>
  <c r="J41" i="5"/>
  <c r="F45" i="5"/>
  <c r="G45" i="5"/>
  <c r="G36" i="5"/>
  <c r="F36" i="5"/>
  <c r="F58" i="5"/>
  <c r="G58" i="5"/>
  <c r="F41" i="5"/>
  <c r="G41" i="5"/>
  <c r="F25" i="5"/>
  <c r="G25" i="5"/>
  <c r="G31" i="5"/>
  <c r="F31" i="5"/>
  <c r="K96" i="5"/>
  <c r="J96" i="5"/>
  <c r="K97" i="5"/>
  <c r="J97" i="5"/>
  <c r="K100" i="5"/>
  <c r="J100" i="5"/>
  <c r="F17" i="5"/>
  <c r="G17" i="5"/>
  <c r="F21" i="5"/>
  <c r="G21" i="5"/>
  <c r="K53" i="5"/>
  <c r="J53" i="5"/>
  <c r="K52" i="5"/>
  <c r="J52" i="5"/>
  <c r="K51" i="5"/>
  <c r="J51" i="5"/>
  <c r="K57" i="5"/>
  <c r="J57" i="5"/>
  <c r="K56" i="5"/>
  <c r="J56" i="5"/>
  <c r="K24" i="5"/>
  <c r="J24" i="5"/>
  <c r="K34" i="5"/>
  <c r="J34" i="5"/>
  <c r="K44" i="5"/>
  <c r="J44" i="5"/>
  <c r="K27" i="5"/>
  <c r="J27" i="5"/>
  <c r="K37" i="5"/>
  <c r="J37" i="5"/>
  <c r="K47" i="5"/>
  <c r="J47" i="5"/>
  <c r="K30" i="5"/>
  <c r="J30" i="5"/>
  <c r="G51" i="5"/>
  <c r="F51" i="5"/>
  <c r="F54" i="5"/>
  <c r="G54" i="5"/>
  <c r="F26" i="5"/>
  <c r="G26" i="5"/>
  <c r="G48" i="5"/>
  <c r="F48" i="5"/>
  <c r="G47" i="5"/>
  <c r="F47" i="5"/>
  <c r="F50" i="5"/>
  <c r="G50" i="5"/>
  <c r="F37" i="5"/>
  <c r="G37" i="5"/>
  <c r="G52" i="5"/>
  <c r="F52" i="5"/>
  <c r="G55" i="5"/>
  <c r="F55" i="5"/>
  <c r="F34" i="5"/>
  <c r="G34" i="5"/>
  <c r="G60" i="5"/>
  <c r="F60" i="5"/>
  <c r="F18" i="5"/>
  <c r="G18" i="5"/>
  <c r="F22" i="5"/>
  <c r="G22" i="5"/>
  <c r="K102" i="5"/>
  <c r="J102" i="5"/>
  <c r="K19" i="5"/>
  <c r="J19" i="5"/>
  <c r="K50" i="5"/>
  <c r="J50" i="5"/>
  <c r="K55" i="5"/>
  <c r="J55" i="5"/>
  <c r="K40" i="5"/>
  <c r="J40" i="5"/>
  <c r="K23" i="5"/>
  <c r="J23" i="5"/>
  <c r="K33" i="5"/>
  <c r="J33" i="5"/>
  <c r="K43" i="5"/>
  <c r="J43" i="5"/>
  <c r="K26" i="5"/>
  <c r="J26" i="5"/>
  <c r="K36" i="5"/>
  <c r="J36" i="5"/>
  <c r="K46" i="5"/>
  <c r="J46" i="5"/>
  <c r="F38" i="5"/>
  <c r="G38" i="5"/>
  <c r="F57" i="5"/>
  <c r="G57" i="5"/>
  <c r="G35" i="5"/>
  <c r="F35" i="5"/>
  <c r="F53" i="5"/>
  <c r="G53" i="5"/>
  <c r="F29" i="5"/>
  <c r="G29" i="5"/>
  <c r="G40" i="5"/>
  <c r="F40" i="5"/>
  <c r="G28" i="5"/>
  <c r="F28" i="5"/>
  <c r="G59" i="5"/>
  <c r="F59" i="5"/>
  <c r="F30" i="5"/>
  <c r="G30" i="5"/>
  <c r="F46" i="5"/>
  <c r="G46" i="5"/>
  <c r="F33" i="5"/>
  <c r="G33" i="5"/>
  <c r="G32" i="5"/>
  <c r="F32" i="5"/>
  <c r="G23" i="5"/>
  <c r="F23" i="5"/>
  <c r="K20" i="5"/>
  <c r="J20" i="5"/>
  <c r="O59" i="5"/>
  <c r="O55" i="5"/>
  <c r="O52" i="5"/>
  <c r="O60" i="5"/>
  <c r="O50" i="5"/>
  <c r="O53" i="5"/>
  <c r="O58" i="5"/>
  <c r="O54" i="5"/>
  <c r="O56" i="5"/>
  <c r="O51" i="5"/>
  <c r="O57" i="5"/>
  <c r="O35" i="5"/>
  <c r="O47" i="5"/>
  <c r="O23" i="5"/>
  <c r="O41" i="5"/>
  <c r="O40" i="5"/>
  <c r="O44" i="5"/>
  <c r="O33" i="5"/>
  <c r="O30" i="5"/>
  <c r="O49" i="5"/>
  <c r="O26" i="5"/>
  <c r="O24" i="5"/>
  <c r="O36" i="5"/>
  <c r="O46" i="5"/>
  <c r="O31" i="5"/>
  <c r="O34" i="5"/>
  <c r="O42" i="5"/>
  <c r="O25" i="5"/>
  <c r="O29" i="5"/>
  <c r="O48" i="5"/>
  <c r="O28" i="5"/>
  <c r="O27" i="5"/>
  <c r="O39" i="5"/>
  <c r="O43" i="5"/>
  <c r="O38" i="5"/>
  <c r="O37" i="5"/>
  <c r="O45" i="5"/>
  <c r="O32" i="5"/>
  <c r="P100" i="5"/>
  <c r="Q100" i="5" s="1"/>
  <c r="R100" i="5" s="1"/>
  <c r="E100" i="5"/>
  <c r="F100" i="5" s="1"/>
  <c r="P21" i="5"/>
  <c r="Q21" i="5" s="1"/>
  <c r="S21" i="5" s="1"/>
  <c r="P96" i="5"/>
  <c r="T96" i="5" s="1"/>
  <c r="P99" i="5"/>
  <c r="Q99" i="5" s="1"/>
  <c r="P102" i="5"/>
  <c r="Q102" i="5" s="1"/>
  <c r="R102" i="5" s="1"/>
  <c r="P101" i="5"/>
  <c r="U101" i="5" s="1"/>
  <c r="P22" i="5"/>
  <c r="Q22" i="5" s="1"/>
  <c r="P103" i="5"/>
  <c r="Q103" i="5" s="1"/>
  <c r="P98" i="5"/>
  <c r="T98" i="5" s="1"/>
  <c r="P97" i="5"/>
  <c r="Q97" i="5" s="1"/>
  <c r="P19" i="5"/>
  <c r="Q19" i="5" s="1"/>
  <c r="S19" i="5" s="1"/>
  <c r="P20" i="5"/>
  <c r="Q20" i="5" s="1"/>
  <c r="S20" i="5" s="1"/>
  <c r="P18" i="5"/>
  <c r="T18" i="5" s="1"/>
  <c r="P16" i="5"/>
  <c r="T16" i="5" s="1"/>
  <c r="P17" i="5"/>
  <c r="O20" i="5"/>
  <c r="O19" i="5"/>
  <c r="O96" i="5"/>
  <c r="O97" i="5"/>
  <c r="O103" i="5"/>
  <c r="O101" i="5"/>
  <c r="O98" i="5"/>
  <c r="O18" i="5"/>
  <c r="N16" i="5"/>
  <c r="O102" i="5"/>
  <c r="O100" i="5"/>
  <c r="O22" i="5"/>
  <c r="G99" i="5"/>
  <c r="G98" i="5"/>
  <c r="G103" i="5"/>
  <c r="G101" i="5"/>
  <c r="G97" i="5"/>
  <c r="G96" i="5"/>
  <c r="J16" i="5"/>
  <c r="F16" i="5"/>
  <c r="S99" i="5" l="1"/>
  <c r="R99" i="5"/>
  <c r="S97" i="5"/>
  <c r="R97" i="5"/>
  <c r="U103" i="5"/>
  <c r="V103" i="5" s="1"/>
  <c r="S103" i="5"/>
  <c r="G100" i="5"/>
  <c r="U100" i="5"/>
  <c r="V100" i="5" s="1"/>
  <c r="T99" i="5"/>
  <c r="S100" i="5"/>
  <c r="T103" i="5"/>
  <c r="T100" i="5"/>
  <c r="S102" i="5"/>
  <c r="T102" i="5"/>
  <c r="U102" i="5"/>
  <c r="V102" i="5" s="1"/>
  <c r="U99" i="5"/>
  <c r="V99" i="5" s="1"/>
  <c r="U97" i="5"/>
  <c r="V97" i="5" s="1"/>
  <c r="T97" i="5"/>
  <c r="S22" i="5"/>
  <c r="U21" i="5"/>
  <c r="T21" i="5"/>
  <c r="Q96" i="5"/>
  <c r="U96" i="5"/>
  <c r="V96" i="5" s="1"/>
  <c r="Q98" i="5"/>
  <c r="U98" i="5"/>
  <c r="V98" i="5" s="1"/>
  <c r="T22" i="5"/>
  <c r="Q101" i="5"/>
  <c r="U22" i="5"/>
  <c r="T101" i="5"/>
  <c r="V101" i="5" s="1"/>
  <c r="T19" i="5"/>
  <c r="U20" i="5"/>
  <c r="U19" i="5"/>
  <c r="T20" i="5"/>
  <c r="U18" i="5"/>
  <c r="V18" i="5" s="1"/>
  <c r="Q18" i="5"/>
  <c r="Q16" i="5"/>
  <c r="S16" i="5" s="1"/>
  <c r="U16" i="5"/>
  <c r="V16" i="5" s="1"/>
  <c r="T17" i="5"/>
  <c r="U17" i="5"/>
  <c r="Q17" i="5"/>
  <c r="S17" i="5" s="1"/>
  <c r="S101" i="5" l="1"/>
  <c r="R101" i="5"/>
  <c r="S98" i="5"/>
  <c r="S96" i="5"/>
  <c r="V21" i="5"/>
  <c r="V22" i="5"/>
  <c r="V20" i="5"/>
  <c r="V17" i="5"/>
  <c r="V19" i="5"/>
  <c r="S18" i="5"/>
  <c r="D3" i="8"/>
  <c r="H25" i="8"/>
  <c r="G25" i="8"/>
  <c r="F25" i="8"/>
  <c r="H24" i="8"/>
  <c r="G24" i="8"/>
  <c r="F24" i="8"/>
  <c r="D5" i="8"/>
  <c r="D4" i="8"/>
  <c r="G26" i="8" l="1"/>
  <c r="H26" i="8"/>
  <c r="F26" i="8"/>
  <c r="B16" i="5" l="1"/>
  <c r="R16" i="5" s="1"/>
  <c r="B6" i="16"/>
  <c r="L6" i="16" s="1"/>
  <c r="B21" i="5"/>
  <c r="R21" i="5" s="1"/>
  <c r="B37" i="5"/>
  <c r="R37" i="5" s="1"/>
  <c r="B53" i="5"/>
  <c r="R53" i="5" s="1"/>
  <c r="B26" i="5"/>
  <c r="R26" i="5" s="1"/>
  <c r="B42" i="5"/>
  <c r="R42" i="5" s="1"/>
  <c r="B58" i="5"/>
  <c r="R58" i="5" s="1"/>
  <c r="B19" i="5"/>
  <c r="R19" i="5" s="1"/>
  <c r="B35" i="5"/>
  <c r="R35" i="5" s="1"/>
  <c r="B51" i="5"/>
  <c r="R51" i="5" s="1"/>
  <c r="B28" i="5"/>
  <c r="R28" i="5" s="1"/>
  <c r="B44" i="5"/>
  <c r="R44" i="5" s="1"/>
  <c r="B60" i="5"/>
  <c r="R60" i="5" s="1"/>
  <c r="B43" i="16"/>
  <c r="L43" i="16" s="1"/>
  <c r="B59" i="16"/>
  <c r="L59" i="16" s="1"/>
  <c r="B41" i="16"/>
  <c r="L41" i="16" s="1"/>
  <c r="B57" i="16"/>
  <c r="L57" i="16" s="1"/>
  <c r="B50" i="16"/>
  <c r="L50" i="16" s="1"/>
  <c r="B16" i="16"/>
  <c r="L16" i="16" s="1"/>
  <c r="B32" i="16"/>
  <c r="L32" i="16" s="1"/>
  <c r="B25" i="5"/>
  <c r="R25" i="5" s="1"/>
  <c r="B15" i="16"/>
  <c r="L15" i="16" s="1"/>
  <c r="B41" i="5"/>
  <c r="R41" i="5" s="1"/>
  <c r="B31" i="16"/>
  <c r="L31" i="16" s="1"/>
  <c r="B57" i="5"/>
  <c r="R57" i="5" s="1"/>
  <c r="B30" i="5"/>
  <c r="R30" i="5" s="1"/>
  <c r="B46" i="5"/>
  <c r="R46" i="5" s="1"/>
  <c r="B52" i="16"/>
  <c r="L52" i="16" s="1"/>
  <c r="B23" i="5"/>
  <c r="R23" i="5" s="1"/>
  <c r="B13" i="16"/>
  <c r="L13" i="16" s="1"/>
  <c r="B39" i="5"/>
  <c r="R39" i="5" s="1"/>
  <c r="B29" i="16"/>
  <c r="L29" i="16" s="1"/>
  <c r="B55" i="5"/>
  <c r="R55" i="5" s="1"/>
  <c r="B32" i="5"/>
  <c r="R32" i="5" s="1"/>
  <c r="B22" i="16"/>
  <c r="L22" i="16" s="1"/>
  <c r="B48" i="5"/>
  <c r="R48" i="5" s="1"/>
  <c r="B38" i="16"/>
  <c r="L38" i="16" s="1"/>
  <c r="B65" i="16"/>
  <c r="L65" i="16" s="1"/>
  <c r="B27" i="5"/>
  <c r="R27" i="5" s="1"/>
  <c r="B43" i="5"/>
  <c r="R43" i="5" s="1"/>
  <c r="B18" i="5"/>
  <c r="R18" i="5" s="1"/>
  <c r="B50" i="5"/>
  <c r="R50" i="5" s="1"/>
  <c r="B36" i="5"/>
  <c r="R36" i="5" s="1"/>
  <c r="B29" i="5"/>
  <c r="R29" i="5" s="1"/>
  <c r="B45" i="5"/>
  <c r="R45" i="5" s="1"/>
  <c r="B20" i="5"/>
  <c r="R20" i="5" s="1"/>
  <c r="B56" i="5"/>
  <c r="R56" i="5" s="1"/>
  <c r="B51" i="16"/>
  <c r="L51" i="16" s="1"/>
  <c r="B34" i="5"/>
  <c r="R34" i="5" s="1"/>
  <c r="B24" i="16"/>
  <c r="L24" i="16" s="1"/>
  <c r="B52" i="5"/>
  <c r="R52" i="5" s="1"/>
  <c r="B42" i="16"/>
  <c r="L42" i="16" s="1"/>
  <c r="B66" i="16"/>
  <c r="L66" i="16" s="1"/>
  <c r="B47" i="16"/>
  <c r="L47" i="16" s="1"/>
  <c r="B63" i="16"/>
  <c r="L63" i="16" s="1"/>
  <c r="B25" i="16"/>
  <c r="L25" i="16" s="1"/>
  <c r="B8" i="16"/>
  <c r="L8" i="16" s="1"/>
  <c r="B48" i="16"/>
  <c r="L48" i="16" s="1"/>
  <c r="B64" i="16"/>
  <c r="L64" i="16" s="1"/>
  <c r="B26" i="16"/>
  <c r="L26" i="16" s="1"/>
  <c r="B9" i="16"/>
  <c r="L9" i="16" s="1"/>
  <c r="B53" i="16"/>
  <c r="L53" i="16" s="1"/>
  <c r="B19" i="16"/>
  <c r="L19" i="16" s="1"/>
  <c r="B35" i="16"/>
  <c r="L35" i="16" s="1"/>
  <c r="B46" i="16"/>
  <c r="L46" i="16" s="1"/>
  <c r="B20" i="16"/>
  <c r="L20" i="16" s="1"/>
  <c r="B33" i="5"/>
  <c r="R33" i="5" s="1"/>
  <c r="B23" i="16"/>
  <c r="L23" i="16" s="1"/>
  <c r="B38" i="5"/>
  <c r="R38" i="5" s="1"/>
  <c r="B60" i="16"/>
  <c r="L60" i="16" s="1"/>
  <c r="B47" i="5"/>
  <c r="R47" i="5" s="1"/>
  <c r="B37" i="16"/>
  <c r="L37" i="16" s="1"/>
  <c r="B24" i="5"/>
  <c r="R24" i="5" s="1"/>
  <c r="B14" i="16"/>
  <c r="L14" i="16" s="1"/>
  <c r="B12" i="16"/>
  <c r="L12" i="16" s="1"/>
  <c r="B22" i="5"/>
  <c r="R22" i="5" s="1"/>
  <c r="B30" i="16"/>
  <c r="L30" i="16" s="1"/>
  <c r="B40" i="5"/>
  <c r="R40" i="5" s="1"/>
  <c r="B39" i="16"/>
  <c r="L39" i="16" s="1"/>
  <c r="B49" i="5"/>
  <c r="R49" i="5" s="1"/>
  <c r="B62" i="16"/>
  <c r="L62" i="16" s="1"/>
  <c r="B11" i="16"/>
  <c r="L11" i="16" s="1"/>
  <c r="B59" i="5"/>
  <c r="R59" i="5" s="1"/>
  <c r="B49" i="16"/>
  <c r="L49" i="16" s="1"/>
  <c r="B58" i="16"/>
  <c r="L58" i="16" s="1"/>
  <c r="B55" i="16"/>
  <c r="L55" i="16" s="1"/>
  <c r="B17" i="16"/>
  <c r="L17" i="16" s="1"/>
  <c r="B33" i="16"/>
  <c r="L33" i="16" s="1"/>
  <c r="B40" i="16"/>
  <c r="L40" i="16" s="1"/>
  <c r="B56" i="16"/>
  <c r="L56" i="16" s="1"/>
  <c r="B18" i="16"/>
  <c r="L18" i="16" s="1"/>
  <c r="B34" i="16"/>
  <c r="L34" i="16" s="1"/>
  <c r="B45" i="16"/>
  <c r="L45" i="16" s="1"/>
  <c r="B61" i="16"/>
  <c r="L61" i="16" s="1"/>
  <c r="B27" i="16"/>
  <c r="L27" i="16" s="1"/>
  <c r="B10" i="16"/>
  <c r="L10" i="16" s="1"/>
  <c r="B54" i="16"/>
  <c r="L54" i="16" s="1"/>
  <c r="B36" i="16"/>
  <c r="L36" i="16" s="1"/>
  <c r="B17" i="5"/>
  <c r="R17" i="5" s="1"/>
  <c r="B7" i="16"/>
  <c r="L7" i="16" s="1"/>
  <c r="B54" i="5"/>
  <c r="R54" i="5" s="1"/>
  <c r="B44" i="16"/>
  <c r="L44" i="16" s="1"/>
  <c r="B31" i="5"/>
  <c r="R31" i="5" s="1"/>
  <c r="B21" i="16"/>
  <c r="L21" i="16" s="1"/>
  <c r="B28" i="16"/>
  <c r="L28" i="16" s="1"/>
  <c r="D11" i="8" l="1"/>
  <c r="D19" i="8"/>
  <c r="D16" i="8"/>
  <c r="D12" i="8"/>
  <c r="D18" i="8"/>
  <c r="D14" i="8"/>
  <c r="D10" i="8"/>
  <c r="D20" i="8"/>
  <c r="D17" i="8"/>
  <c r="D13" i="8"/>
  <c r="D15" i="8"/>
  <c r="G27" i="8" l="1"/>
  <c r="G28" i="8" s="1"/>
  <c r="F27" i="8"/>
  <c r="F28" i="8" s="1"/>
  <c r="H27" i="8"/>
  <c r="H28" i="8" s="1"/>
</calcChain>
</file>

<file path=xl/sharedStrings.xml><?xml version="1.0" encoding="utf-8"?>
<sst xmlns="http://schemas.openxmlformats.org/spreadsheetml/2006/main" count="279" uniqueCount="173">
  <si>
    <t>No.</t>
  </si>
  <si>
    <t>Nama Pelajar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</si>
  <si>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</si>
  <si>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</si>
  <si>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</si>
  <si>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</si>
  <si>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</si>
  <si>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</si>
  <si>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</si>
  <si>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</si>
  <si>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</si>
  <si>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</si>
  <si>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</si>
  <si>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 xml:space="preserve">ceiling </t>
  </si>
  <si>
    <t>Bilangan Pelajar (50% ke atas)</t>
  </si>
  <si>
    <t>Keseluruhan Pelajar</t>
  </si>
  <si>
    <t>BORANG PENGISIAN CQI</t>
  </si>
  <si>
    <t>Kod Program</t>
  </si>
  <si>
    <t>Program</t>
  </si>
  <si>
    <t>Kod Kursus</t>
  </si>
  <si>
    <t>Nama Kursus</t>
  </si>
  <si>
    <t>CQI Process for CLOs</t>
  </si>
  <si>
    <t>FLOW OF CQI PROCESS FOR DIRECT MEASUREMENT OF CLO</t>
  </si>
  <si>
    <t xml:space="preserve">LAPORAN CQI </t>
  </si>
  <si>
    <t>Sem/Sesi</t>
  </si>
  <si>
    <t>GRED</t>
  </si>
  <si>
    <t>BIL.</t>
  </si>
  <si>
    <t>DISEDIAKAN OLEH</t>
  </si>
  <si>
    <t>Nama</t>
  </si>
  <si>
    <t>Tarikh</t>
  </si>
  <si>
    <t xml:space="preserve">1. </t>
  </si>
  <si>
    <t xml:space="preserve">3. </t>
  </si>
  <si>
    <t xml:space="preserve">4. </t>
  </si>
  <si>
    <t xml:space="preserve">5. </t>
  </si>
  <si>
    <t xml:space="preserve">2. </t>
  </si>
  <si>
    <t>A) Pencapaian Pelajar Mengikut Gred</t>
  </si>
  <si>
    <t>B) Pencapaian Pelajar Mengikut CLO</t>
  </si>
  <si>
    <t>Peratus Bilangan Pelajar Mencapai Markah 50% ke atas</t>
  </si>
  <si>
    <t>Sekiranya ada CLO yang peratus bilangan pelajar yang mendapat markah 50% adalah kurang daripada 50%, sila cadangkan langkah penambahbaikan dalam ruangan ULASAN.</t>
  </si>
  <si>
    <r>
      <t xml:space="preserve">PERHATIAN: Dimohon </t>
    </r>
    <r>
      <rPr>
        <b/>
        <i/>
        <sz val="11"/>
        <color rgb="FFFF0000"/>
        <rFont val="Calibri"/>
        <family val="2"/>
        <scheme val="minor"/>
      </rPr>
      <t xml:space="preserve">worksheet </t>
    </r>
    <r>
      <rPr>
        <b/>
        <sz val="11"/>
        <color rgb="FFFF0000"/>
        <rFont val="Calibri"/>
        <family val="2"/>
        <scheme val="minor"/>
      </rPr>
      <t>ini tidak diubah dan dibuang.</t>
    </r>
  </si>
  <si>
    <t>CLO1</t>
  </si>
  <si>
    <t>CLO2</t>
  </si>
  <si>
    <t>CLO3</t>
  </si>
  <si>
    <t>TOTAL</t>
  </si>
  <si>
    <t>Grade</t>
  </si>
  <si>
    <t>Point</t>
  </si>
  <si>
    <t>Nama Program</t>
  </si>
  <si>
    <t>Pensyarah</t>
  </si>
  <si>
    <t>MQF1</t>
  </si>
  <si>
    <t>MQF3</t>
  </si>
  <si>
    <t>MQF6</t>
  </si>
  <si>
    <t>CLO4</t>
  </si>
  <si>
    <t>CLO5</t>
  </si>
  <si>
    <t>CLO6</t>
  </si>
  <si>
    <t>MQF2</t>
  </si>
  <si>
    <t>MQF4</t>
  </si>
  <si>
    <t>MQF5</t>
  </si>
  <si>
    <t>MQF7</t>
  </si>
  <si>
    <t>MQF8</t>
  </si>
  <si>
    <t>0-4</t>
  </si>
  <si>
    <t>A-F</t>
  </si>
  <si>
    <t>C) Penerangan CLO</t>
  </si>
  <si>
    <t>D) Ulasan</t>
  </si>
  <si>
    <t>Matrik</t>
  </si>
  <si>
    <t>Gred</t>
  </si>
  <si>
    <t>Mata</t>
  </si>
  <si>
    <t>Jumlah Markah CLO</t>
  </si>
  <si>
    <t>Pep. Akhir</t>
  </si>
  <si>
    <t>P'nilaian B'terusan</t>
  </si>
  <si>
    <t>Jumlah</t>
  </si>
  <si>
    <t>BIL</t>
  </si>
  <si>
    <t>MATRIK</t>
  </si>
  <si>
    <t>NAMA</t>
  </si>
  <si>
    <t>Kertas kerja</t>
  </si>
  <si>
    <t>Pembentangan</t>
  </si>
  <si>
    <t>Penilaian Fasilitator</t>
  </si>
  <si>
    <t>PEMBERAT</t>
  </si>
  <si>
    <t>/30</t>
  </si>
  <si>
    <t>SKALA</t>
  </si>
  <si>
    <t>Disediakan oleh :</t>
  </si>
  <si>
    <t>__________________________</t>
  </si>
  <si>
    <t>Disahkan oleh :</t>
  </si>
  <si>
    <t>____________________________</t>
  </si>
  <si>
    <t>/20</t>
  </si>
  <si>
    <t>Matrik Asal</t>
  </si>
  <si>
    <t>Kumpulan</t>
  </si>
  <si>
    <t>:</t>
  </si>
  <si>
    <t>E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</si>
  <si>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</si>
  <si>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</si>
  <si>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</si>
  <si>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</si>
  <si>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</si>
  <si>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</si>
  <si>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</si>
  <si>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</si>
  <si>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</si>
  <si>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</si>
  <si>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Kampus</t>
  </si>
  <si>
    <t>Penilaian projek akhir</t>
  </si>
  <si>
    <t>RUBRIK PENILAIAN FASILITATOR - MEMPAMERKAN BUKTI JELAS TENTANG PENGETAHUAN DAN PEMAHAMAN KEPIMPINAN DALAM MELAKSANAKAN PROJEK (A3, KKM5)</t>
  </si>
  <si>
    <t xml:space="preserve">RUBRIK PEMBENTANGAN - MEMPAMERKAN LAPORAN PROJEK YANG MEMPUNYAI NILAI MORAL YANG TINGGI (A3, KKM4) </t>
  </si>
  <si>
    <t>RUBRIK PENILAIAN PROJEK AKHIR - MEMPAMERKAN BUKTI JELAS TENTANG PENGETAHUAN DAN PEMAHAMAN KEPIMPINAN DALAM MELAKSANAKAN PROJEK (A3, KKM5)</t>
  </si>
  <si>
    <t>RUBRIK KERTAS KERJA - MELENGKAPKAN TUGAS-TUGAS LEBIH AWAL DARIPADA JADUAL DENGAN MEWUJUDKAN PELAN DAN JADUAL WAKTU UNTUK MENYIAPKAN TUGASAN DALAM KERTAS CADANGAN PROJEK (A3, KKM8)</t>
  </si>
  <si>
    <t>KAMPUS GONG BADAK</t>
  </si>
  <si>
    <t>KAMPUS BESUT</t>
  </si>
  <si>
    <t>1-4</t>
  </si>
  <si>
    <t>5-8</t>
  </si>
  <si>
    <t>9-12</t>
  </si>
  <si>
    <t>13-16</t>
  </si>
  <si>
    <t>17-20</t>
  </si>
  <si>
    <t>1-6</t>
  </si>
  <si>
    <t>7-12</t>
  </si>
  <si>
    <t>13-18</t>
  </si>
  <si>
    <t>19-24</t>
  </si>
  <si>
    <t>25-30</t>
  </si>
  <si>
    <t xml:space="preserve">Tidak melakukan sebarang pembelajaran kendiri dalam penghasilan kertas cadangan projek.   </t>
  </si>
  <si>
    <t>Melakukan sedikit pembelajaran kendiri dalam penghasilan kertas cadangan projek.</t>
  </si>
  <si>
    <t>Melakukan pembelajaran kendiri yang memuaskan dalam penghasilan kertas cadangan projek.</t>
  </si>
  <si>
    <t>Melakukan pembelajaran kendiri yang baik dalam penghasilan kertas cadangan projek.</t>
  </si>
  <si>
    <t xml:space="preserve"> Melakukan pembelajaran kendiri yang sangat baik dalam penghasilan kertas cadangan projek.</t>
  </si>
  <si>
    <t xml:space="preserve">Tiada bukti jelas kebolehan memimpin anggota kumpulan secara berkesan dalam mencapai objektif. </t>
  </si>
  <si>
    <t xml:space="preserve">Boleh memimpin anggota kumpulan sehingga projek mencapai objektif tetapi dengan kesan yang terhad dan memerlukan penambahbaikan. </t>
  </si>
  <si>
    <t xml:space="preserve">Boleh memimpin anggota kumpulan sehingga projek mencapai objektif dengan berkesan yang baik dan memerlukan sedikit penambahbaikan. </t>
  </si>
  <si>
    <t>Boleh memimpin anggota kumpulan sehingga projek mencapai objektif dengan berkesan.</t>
  </si>
  <si>
    <t xml:space="preserve"> Mempamerkan bukti jelas kebolehan memimpin anggota kumpulan dengan berkesan dalam mencapai objektif.</t>
  </si>
  <si>
    <t xml:space="preserve">Tiada bukti jelas kebolehan memimpin anggota kumpulan secara berkesan dalam mencapai objektif ketika pelaksanaan projek. </t>
  </si>
  <si>
    <t xml:space="preserve">Boleh memimpin anggota kumpulan ketika pelaksanaan projek sehingga projek mencapai objektif tetapi dengan kesan yang terhad dan memerlukan penambahbaikan. </t>
  </si>
  <si>
    <t xml:space="preserve">Boleh memimpin anggota kumpulan ketika pelaksanaan projek sehingga projek mencapai objektif dengan berkesan yang baik dan memerlukan sedikit penambahbaikan. </t>
  </si>
  <si>
    <t>Boleh memimpin anggota kumpulan ketika pelaksanaan projek sehingga projek mencapai objektif dengan berkesan.</t>
  </si>
  <si>
    <t xml:space="preserve"> Mempamerkan bukti jelas kebolehan memimpin anggota kumpulan dengan berkesan ketika pelaksanaan projek dalam mencapai objektif.</t>
  </si>
  <si>
    <t xml:space="preserve">Menunjukkan penampilan diri dan pemakaian yang tidak sesuai semasa pembentangan. </t>
  </si>
  <si>
    <t xml:space="preserve">Menunjukkan penampilan diri atau pemakaian yang kurang sesuai semasa pembentangan. </t>
  </si>
  <si>
    <t>Menunjukkan penampilan diri dan pemakaian yang sesuai dengan keadaan secara umum serta semasa pembentangan.</t>
  </si>
  <si>
    <t xml:space="preserve"> Menunjukkan penampilan diri dan pemakaian yang sesuai dengan keadaan pada kebanyakan masa serta semasa pembentangan.</t>
  </si>
  <si>
    <t xml:space="preserve"> Sentiasa menunjukkan penampilan diri dan pemakaian yang sesuai dengan keadaan sepanjang masa serta masa pembentangan.</t>
  </si>
  <si>
    <t>KOR SISPA I</t>
  </si>
  <si>
    <t>KKY10311</t>
  </si>
  <si>
    <t>KOR SISPA II</t>
  </si>
  <si>
    <t>KKY10321</t>
  </si>
  <si>
    <t>KOR SISPA III</t>
  </si>
  <si>
    <t>KKY20331</t>
  </si>
  <si>
    <t>KOR SISPA IV</t>
  </si>
  <si>
    <t>KKY20341</t>
  </si>
  <si>
    <t>KOR SISPA V</t>
  </si>
  <si>
    <t>KKY30351</t>
  </si>
  <si>
    <t>BOMBA DAN PENYELAMAT I</t>
  </si>
  <si>
    <t>KKY10411</t>
  </si>
  <si>
    <t>BOMBA DAN PENYELAMAT II</t>
  </si>
  <si>
    <t>KKY10421</t>
  </si>
  <si>
    <t>BOMBA DAN PENYELAMAT III</t>
  </si>
  <si>
    <t>KKY20431</t>
  </si>
  <si>
    <t>KESATRIA I</t>
  </si>
  <si>
    <t xml:space="preserve">KKY10611 </t>
  </si>
  <si>
    <t>KESATRIA II</t>
  </si>
  <si>
    <t xml:space="preserve">KKY10621 </t>
  </si>
  <si>
    <t>KESATRIA III</t>
  </si>
  <si>
    <t>KKY20631</t>
  </si>
  <si>
    <t>PUTERI ISLAM I</t>
  </si>
  <si>
    <t>KKY10503</t>
  </si>
  <si>
    <t>BULAN SABIT MERAH I</t>
  </si>
  <si>
    <t>KKY10203</t>
  </si>
  <si>
    <t>PANDU PUTERI I</t>
  </si>
  <si>
    <t>KKY10711</t>
  </si>
  <si>
    <t>PANDU PUTERI II</t>
  </si>
  <si>
    <t>KKY10721</t>
  </si>
  <si>
    <t>PANDU PUTERI III</t>
  </si>
  <si>
    <t>KKY10731</t>
  </si>
  <si>
    <t>PENGAKAP KELANA SISWA I</t>
  </si>
  <si>
    <t>KKY10103</t>
  </si>
  <si>
    <t>Semester I, 2023/2024</t>
  </si>
  <si>
    <t>CONAS</t>
  </si>
  <si>
    <t>FINAS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</si>
</sst>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Arial Unicode MS"/>
      <family val="2"/>
    </font>
    <font>
      <b/>
      <sz val="24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49" fontId="4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6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7" fillId="0" borderId="0" xfId="0" applyFont="1"/>
    <xf numFmtId="49" fontId="7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0" fillId="0" borderId="0" xfId="0" applyNumberForma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5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/>
      <protection locked="0"/>
    </xf>
    <xf numFmtId="9" fontId="4" fillId="3" borderId="1" xfId="0" applyNumberFormat="1" applyFont="1" applyFill="1" applyBorder="1" applyAlignment="1" applyProtection="1">
      <alignment horizontal="center" vertical="center"/>
      <protection locked="0"/>
    </xf>
    <xf numFmtId="9" fontId="4" fillId="8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9" fontId="4" fillId="5" borderId="1" xfId="1" applyFont="1" applyFill="1" applyBorder="1" applyAlignment="1" applyProtection="1">
      <alignment horizontal="center" vertical="center"/>
      <protection locked="0"/>
    </xf>
    <xf numFmtId="9" fontId="0" fillId="0" borderId="0" xfId="1" applyFont="1" applyAlignment="1" applyProtection="1">
      <alignment horizontal="center" vertical="center"/>
      <protection locked="0"/>
    </xf>
    <xf numFmtId="9" fontId="4" fillId="6" borderId="7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9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 applyProtection="1">
      <protection locked="0"/>
    </xf>
    <xf numFmtId="9" fontId="0" fillId="10" borderId="0" xfId="1" applyFont="1" applyFill="1" applyAlignment="1" applyProtection="1">
      <alignment horizontal="center" vertical="center"/>
      <protection locked="0"/>
    </xf>
    <xf numFmtId="0" fontId="22" fillId="2" borderId="1" xfId="0" applyFont="1" applyFill="1" applyBorder="1" applyAlignment="1">
      <alignment horizontal="center" vertical="center"/>
    </xf>
    <xf numFmtId="0" fontId="16" fillId="0" borderId="0" xfId="0" applyFont="1" applyProtection="1">
      <protection locked="0"/>
    </xf>
    <xf numFmtId="0" fontId="16" fillId="0" borderId="0" xfId="0" applyFont="1"/>
    <xf numFmtId="0" fontId="4" fillId="6" borderId="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0" fillId="0" borderId="1" xfId="0" applyBorder="1"/>
    <xf numFmtId="0" fontId="4" fillId="11" borderId="1" xfId="0" applyFont="1" applyFill="1" applyBorder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quotePrefix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23" fillId="0" borderId="0" xfId="0" applyFont="1"/>
    <xf numFmtId="0" fontId="0" fillId="0" borderId="0" xfId="0" applyAlignment="1">
      <alignment horizontal="left" vertical="center"/>
    </xf>
    <xf numFmtId="0" fontId="0" fillId="0" borderId="10" xfId="0" applyBorder="1"/>
    <xf numFmtId="0" fontId="25" fillId="0" borderId="0" xfId="0" applyFont="1"/>
    <xf numFmtId="0" fontId="20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4" fillId="11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11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11" borderId="2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3" fillId="10" borderId="0" xfId="0" applyFont="1" applyFill="1" applyProtection="1">
      <protection hidden="1"/>
    </xf>
    <xf numFmtId="0" fontId="20" fillId="7" borderId="0" xfId="0" applyFont="1" applyFill="1" applyProtection="1">
      <protection hidden="1"/>
    </xf>
    <xf numFmtId="9" fontId="4" fillId="6" borderId="1" xfId="0" applyNumberFormat="1" applyFont="1" applyFill="1" applyBorder="1" applyAlignment="1" applyProtection="1">
      <alignment horizontal="center" vertical="center"/>
      <protection hidden="1"/>
    </xf>
    <xf numFmtId="9" fontId="4" fillId="6" borderId="7" xfId="0" applyNumberFormat="1" applyFont="1" applyFill="1" applyBorder="1" applyAlignment="1" applyProtection="1">
      <alignment horizontal="center" vertical="center"/>
      <protection hidden="1"/>
    </xf>
    <xf numFmtId="9" fontId="4" fillId="6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12" borderId="1" xfId="0" applyFill="1" applyBorder="1" applyAlignment="1">
      <alignment horizontal="center"/>
    </xf>
    <xf numFmtId="0" fontId="0" fillId="12" borderId="1" xfId="0" applyFill="1" applyBorder="1"/>
    <xf numFmtId="0" fontId="0" fillId="12" borderId="7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9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0" fillId="7" borderId="9" xfId="0" applyFill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>
      <alignment horizontal="center" vertical="top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26" fillId="6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right"/>
    </xf>
    <xf numFmtId="0" fontId="10" fillId="0" borderId="0" xfId="0" applyFont="1" applyAlignment="1" applyProtection="1">
      <alignment horizontal="right"/>
      <protection hidden="1"/>
    </xf>
    <xf numFmtId="0" fontId="9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9" fontId="5" fillId="2" borderId="1" xfId="0" applyNumberFormat="1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5" fillId="0" borderId="0" xfId="0" applyFont="1" applyAlignment="1">
      <alignment horizontal="center"/>
    </xf>
    <xf numFmtId="49" fontId="0" fillId="0" borderId="0" xfId="0" applyNumberFormat="1" applyAlignment="1" applyProtection="1">
      <alignment horizontal="left" vertical="top" wrapText="1"/>
      <protection locked="0"/>
    </xf>
    <xf numFmtId="0" fontId="17" fillId="0" borderId="5" xfId="0" applyFont="1" applyBorder="1" applyAlignment="1">
      <alignment horizontal="left" vertical="top" wrapText="1"/>
    </xf>
    <xf numFmtId="0" fontId="0" fillId="0" borderId="1" xfId="0" applyBorder="1" applyAlignment="1" applyProtection="1">
      <alignment horizontal="center"/>
      <protection hidden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2" xfId="0" applyBorder="1" applyAlignment="1" applyProtection="1">
      <alignment horizontal="left" vertical="top"/>
      <protection hidden="1"/>
    </xf>
    <xf numFmtId="0" fontId="0" fillId="0" borderId="3" xfId="0" applyBorder="1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4" fillId="9" borderId="0" xfId="0" applyFont="1" applyFill="1" applyAlignment="1">
      <alignment horizontal="left" vertical="top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6" borderId="1" xfId="0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Statistik Gred Pelajar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'LAPORAN CQI'!$D$9</c:f>
              <c:strCache>
                <c:ptCount val="1"/>
                <c:pt idx="0">
                  <c:v>BIL.</c:v>
                </c:pt>
              </c:strCache>
            </c:strRef>
          </c:tx>
          <c:invertIfNegative val="0"/>
          <c:cat>
            <c:strRef>
              <c:f>'LAPORAN CQI'!$C$10:$C$20</c:f>
              <c:strCache>
                <c:ptCount val="11"/>
                <c:pt idx="0">
                  <c:v>A</c:v>
                </c:pt>
                <c:pt idx="1">
                  <c:v>A-</c:v>
                </c:pt>
                <c:pt idx="2">
                  <c:v>B+</c:v>
                </c:pt>
                <c:pt idx="3">
                  <c:v>B</c:v>
                </c:pt>
                <c:pt idx="4">
                  <c:v>B-</c:v>
                </c:pt>
                <c:pt idx="5">
                  <c:v>C+</c:v>
                </c:pt>
                <c:pt idx="6">
                  <c:v>C</c:v>
                </c:pt>
                <c:pt idx="7">
                  <c:v>C-</c:v>
                </c:pt>
                <c:pt idx="8">
                  <c:v>D+</c:v>
                </c:pt>
                <c:pt idx="9">
                  <c:v>D</c:v>
                </c:pt>
                <c:pt idx="10">
                  <c:v>F</c:v>
                </c:pt>
              </c:strCache>
            </c:strRef>
          </c:cat>
          <c:val>
            <c:numRef>
              <c:f>'LAPORAN CQI'!$D$10:$D$20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3-4E30-9465-CAECB41C4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80128"/>
        <c:axId val="186481664"/>
      </c:barChart>
      <c:catAx>
        <c:axId val="186480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481664"/>
        <c:crosses val="autoZero"/>
        <c:auto val="1"/>
        <c:lblAlgn val="ctr"/>
        <c:lblOffset val="100"/>
        <c:noMultiLvlLbl val="0"/>
      </c:catAx>
      <c:valAx>
        <c:axId val="186481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480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171450</xdr:colOff>
      <xdr:row>4</xdr:row>
      <xdr:rowOff>38098</xdr:rowOff>
    </xdr:from>
    <xdr:to>
      <xdr:col>22</xdr:col>
      <xdr:colOff>66675</xdr:colOff>
      <xdr:row>62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10850" y="800098"/>
          <a:ext cx="2333625" cy="626745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>
              <a:solidFill>
                <a:sysClr val="windowText" lastClr="000000"/>
              </a:solidFill>
            </a:rPr>
            <a:t>GUIDELINES:</a:t>
          </a:r>
        </a:p>
        <a:p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1</a:t>
          </a:r>
          <a:r>
            <a:rPr lang="ms-MY" sz="1100" b="1">
              <a:solidFill>
                <a:srgbClr val="FF0000"/>
              </a:solidFill>
            </a:rPr>
            <a:t>. </a:t>
          </a:r>
          <a:r>
            <a:rPr lang="ms-MY" sz="1100" b="1">
              <a:solidFill>
                <a:srgbClr val="C00000"/>
              </a:solidFill>
            </a:rPr>
            <a:t>DO NOT CHANGE </a:t>
          </a:r>
          <a:r>
            <a:rPr lang="ms-MY" sz="1100">
              <a:solidFill>
                <a:sysClr val="windowText" lastClr="000000"/>
              </a:solidFill>
            </a:rPr>
            <a:t>the formula in column </a:t>
          </a:r>
          <a:r>
            <a:rPr lang="ms-MY" sz="1100" b="1">
              <a:solidFill>
                <a:srgbClr val="C00000"/>
              </a:solidFill>
            </a:rPr>
            <a:t>D, E, F,</a:t>
          </a:r>
          <a:r>
            <a:rPr lang="ms-MY" sz="1100" b="1" baseline="0">
              <a:solidFill>
                <a:srgbClr val="C00000"/>
              </a:solidFill>
            </a:rPr>
            <a:t> G, H, I, J, K and L</a:t>
          </a:r>
          <a:r>
            <a:rPr lang="ms-MY" sz="1100" baseline="0">
              <a:solidFill>
                <a:srgbClr val="C00000"/>
              </a:solidFill>
            </a:rPr>
            <a:t>. </a:t>
          </a:r>
          <a:r>
            <a:rPr lang="ms-MY" sz="1100" u="sng" baseline="0">
              <a:solidFill>
                <a:sysClr val="windowText" lastClr="000000"/>
              </a:solidFill>
            </a:rPr>
            <a:t>Do not add any additional columns</a:t>
          </a:r>
          <a:r>
            <a:rPr lang="ms-MY" sz="1100" baseline="0">
              <a:solidFill>
                <a:sysClr val="windowText" lastClr="000000"/>
              </a:solidFill>
            </a:rPr>
            <a:t> . You may remove or add columns from column N onwards.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2. Fill in all the information in column C from row1 to row 6.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3. Fill in the MQF level at D10, E10 and F10.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r>
            <a:rPr lang="ms-MY" sz="1100" baseline="0">
              <a:solidFill>
                <a:sysClr val="windowText" lastClr="000000"/>
              </a:solidFill>
            </a:rPr>
            <a:t>4. Fill in all the weight percentages  at row 12 starting from </a:t>
          </a:r>
          <a:r>
            <a:rPr lang="ms-MY" sz="1100" u="sng" baseline="0">
              <a:solidFill>
                <a:sysClr val="windowText" lastClr="000000"/>
              </a:solidFill>
            </a:rPr>
            <a:t>column M onwards.</a:t>
          </a:r>
        </a:p>
        <a:p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5</a:t>
          </a:r>
          <a:r>
            <a:rPr lang="ms-MY" sz="1100" b="0">
              <a:solidFill>
                <a:schemeClr val="tx1"/>
              </a:solidFill>
            </a:rPr>
            <a:t>.</a:t>
          </a:r>
          <a:r>
            <a:rPr lang="ms-MY" sz="1100" b="0" baseline="0">
              <a:solidFill>
                <a:schemeClr val="tx1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In the </a:t>
          </a:r>
          <a:r>
            <a:rPr lang="ms-MY" sz="1100" b="1">
              <a:solidFill>
                <a:srgbClr val="FFFF00"/>
              </a:solidFill>
            </a:rPr>
            <a:t>YELLOW</a:t>
          </a:r>
          <a:r>
            <a:rPr lang="ms-MY" sz="1100" b="0">
              <a:solidFill>
                <a:srgbClr val="FFFF00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cells,</a:t>
          </a:r>
          <a:r>
            <a:rPr lang="ms-MY" sz="1100" b="0" baseline="0">
              <a:solidFill>
                <a:schemeClr val="tx1"/>
              </a:solidFill>
            </a:rPr>
            <a:t> f</a:t>
          </a:r>
          <a:r>
            <a:rPr lang="ms-MY" sz="1100" b="0">
              <a:solidFill>
                <a:schemeClr val="tx1"/>
              </a:solidFill>
            </a:rPr>
            <a:t>ill in the CLO number, by choosing either CLO1,</a:t>
          </a:r>
          <a:r>
            <a:rPr lang="ms-MY" sz="1100" b="0" baseline="0">
              <a:solidFill>
                <a:schemeClr val="tx1"/>
              </a:solidFill>
            </a:rPr>
            <a:t> CLO2  or CLO3.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6. In the </a:t>
          </a:r>
          <a:r>
            <a:rPr lang="ms-MY" sz="1100" b="1" baseline="0">
              <a:solidFill>
                <a:srgbClr val="C00000"/>
              </a:solidFill>
            </a:rPr>
            <a:t>RED </a:t>
          </a:r>
          <a:r>
            <a:rPr lang="ms-MY" sz="1100" baseline="0">
              <a:solidFill>
                <a:sysClr val="windowText" lastClr="000000"/>
              </a:solidFill>
            </a:rPr>
            <a:t>cells, fill in the assessment category by choosing either CW or FINAL. 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CW stands for coursework / continuous assessment.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FINAL stands for final examination.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7. Make sure all data are correctly exported to "CQI" worksheet. Then, proceed to "Laporan CQI".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328990</xdr:colOff>
      <xdr:row>2</xdr:row>
      <xdr:rowOff>101600</xdr:rowOff>
    </xdr:from>
    <xdr:to>
      <xdr:col>20</xdr:col>
      <xdr:colOff>88598</xdr:colOff>
      <xdr:row>10</xdr:row>
      <xdr:rowOff>166229</xdr:rowOff>
    </xdr:to>
    <xdr:pic>
      <xdr:nvPicPr>
        <xdr:cNvPr id="3" name="Picture 2" descr="Image result for logo unisz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6923" y="702733"/>
          <a:ext cx="3326191" cy="2498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127001</xdr:colOff>
      <xdr:row>3</xdr:row>
      <xdr:rowOff>254000</xdr:rowOff>
    </xdr:from>
    <xdr:to>
      <xdr:col>26</xdr:col>
      <xdr:colOff>1</xdr:colOff>
      <xdr:row>14</xdr:row>
      <xdr:rowOff>381000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541501" y="1058333"/>
          <a:ext cx="1714500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worksheet. The data is automatically taken from the "MARKAH"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8</xdr:row>
      <xdr:rowOff>14287</xdr:rowOff>
    </xdr:from>
    <xdr:to>
      <xdr:col>8</xdr:col>
      <xdr:colOff>495300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21167</xdr:colOff>
      <xdr:row>0</xdr:row>
      <xdr:rowOff>84666</xdr:rowOff>
    </xdr:from>
    <xdr:to>
      <xdr:col>15</xdr:col>
      <xdr:colOff>31750</xdr:colOff>
      <xdr:row>17</xdr:row>
      <xdr:rowOff>52916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694084" y="84666"/>
          <a:ext cx="2465916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worksheet, EXCEPT section C (CLO description) and section D (Ulasan). The data is automatically taken from the "CQI"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375834</xdr:colOff>
      <xdr:row>3</xdr:row>
      <xdr:rowOff>22860</xdr:rowOff>
    </xdr:from>
    <xdr:ext cx="2900538" cy="6030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85434" y="883920"/>
          <a:ext cx="2900538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of the Course get the CQI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from previous lecturer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(2nd week before the semester starts)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342900</xdr:colOff>
      <xdr:row>8</xdr:row>
      <xdr:rowOff>106680</xdr:rowOff>
    </xdr:from>
    <xdr:ext cx="2926080" cy="603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52500" y="1882140"/>
          <a:ext cx="2926080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do the planning to improve the performance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(Evidence:Minute of meeting)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206433</xdr:colOff>
      <xdr:row>14</xdr:row>
      <xdr:rowOff>38100</xdr:rowOff>
    </xdr:from>
    <xdr:ext cx="3173496" cy="77328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16033" y="2910840"/>
          <a:ext cx="3173496" cy="7732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Implementation of the planning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(Week 1 to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 Student's Attendance/Lecture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Notes/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Tutorial etc)</a:t>
          </a:r>
        </a:p>
      </xdr:txBody>
    </xdr:sp>
    <xdr:clientData/>
  </xdr:oneCellAnchor>
  <xdr:oneCellAnchor>
    <xdr:from>
      <xdr:col>1</xdr:col>
      <xdr:colOff>591659</xdr:colOff>
      <xdr:row>20</xdr:row>
      <xdr:rowOff>129540</xdr:rowOff>
    </xdr:from>
    <xdr:ext cx="2601161" cy="62484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01259" y="4099560"/>
          <a:ext cx="2601161" cy="6248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Evaluation Process (Week 1-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Test 1/ Test 2/ Assignments/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Lab reports/Final Exam etc)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2</xdr:col>
      <xdr:colOff>15040</xdr:colOff>
      <xdr:row>26</xdr:row>
      <xdr:rowOff>83820</xdr:rowOff>
    </xdr:from>
    <xdr:ext cx="2459006" cy="4328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34240" y="5151120"/>
          <a:ext cx="2459006" cy="4328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 Lecturer analyse the overall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performance and proposed CQI</a:t>
          </a:r>
        </a:p>
      </xdr:txBody>
    </xdr:sp>
    <xdr:clientData/>
  </xdr:oneCellAnchor>
  <xdr:twoCellAnchor>
    <xdr:from>
      <xdr:col>3</xdr:col>
      <xdr:colOff>601980</xdr:colOff>
      <xdr:row>6</xdr:row>
      <xdr:rowOff>68580</xdr:rowOff>
    </xdr:from>
    <xdr:to>
      <xdr:col>3</xdr:col>
      <xdr:colOff>601980</xdr:colOff>
      <xdr:row>8</xdr:row>
      <xdr:rowOff>106680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2430780" y="147828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617220</xdr:colOff>
      <xdr:row>11</xdr:row>
      <xdr:rowOff>167640</xdr:rowOff>
    </xdr:from>
    <xdr:to>
      <xdr:col>3</xdr:col>
      <xdr:colOff>617220</xdr:colOff>
      <xdr:row>14</xdr:row>
      <xdr:rowOff>22860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2446020" y="249174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655320</xdr:colOff>
      <xdr:row>18</xdr:row>
      <xdr:rowOff>76200</xdr:rowOff>
    </xdr:from>
    <xdr:to>
      <xdr:col>3</xdr:col>
      <xdr:colOff>655320</xdr:colOff>
      <xdr:row>20</xdr:row>
      <xdr:rowOff>114300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2484120" y="368046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678180</xdr:colOff>
      <xdr:row>24</xdr:row>
      <xdr:rowOff>30480</xdr:rowOff>
    </xdr:from>
    <xdr:to>
      <xdr:col>3</xdr:col>
      <xdr:colOff>678180</xdr:colOff>
      <xdr:row>26</xdr:row>
      <xdr:rowOff>68580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2506980" y="473202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464820</xdr:colOff>
      <xdr:row>2</xdr:row>
      <xdr:rowOff>396240</xdr:rowOff>
    </xdr:from>
    <xdr:to>
      <xdr:col>1</xdr:col>
      <xdr:colOff>297180</xdr:colOff>
      <xdr:row>5</xdr:row>
      <xdr:rowOff>30480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64820" y="8001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0</xdr:col>
      <xdr:colOff>441960</xdr:colOff>
      <xdr:row>8</xdr:row>
      <xdr:rowOff>99060</xdr:rowOff>
    </xdr:from>
    <xdr:to>
      <xdr:col>1</xdr:col>
      <xdr:colOff>274320</xdr:colOff>
      <xdr:row>10</xdr:row>
      <xdr:rowOff>144780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441960" y="18288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2</a:t>
          </a:r>
        </a:p>
      </xdr:txBody>
    </xdr:sp>
    <xdr:clientData/>
  </xdr:twoCellAnchor>
  <xdr:twoCellAnchor>
    <xdr:from>
      <xdr:col>0</xdr:col>
      <xdr:colOff>312420</xdr:colOff>
      <xdr:row>14</xdr:row>
      <xdr:rowOff>83820</xdr:rowOff>
    </xdr:from>
    <xdr:to>
      <xdr:col>1</xdr:col>
      <xdr:colOff>144780</xdr:colOff>
      <xdr:row>16</xdr:row>
      <xdr:rowOff>129540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312420" y="29108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3</a:t>
          </a:r>
        </a:p>
      </xdr:txBody>
    </xdr:sp>
    <xdr:clientData/>
  </xdr:twoCellAnchor>
  <xdr:twoCellAnchor>
    <xdr:from>
      <xdr:col>1</xdr:col>
      <xdr:colOff>106680</xdr:colOff>
      <xdr:row>20</xdr:row>
      <xdr:rowOff>53340</xdr:rowOff>
    </xdr:from>
    <xdr:to>
      <xdr:col>1</xdr:col>
      <xdr:colOff>548640</xdr:colOff>
      <xdr:row>22</xdr:row>
      <xdr:rowOff>99060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16280" y="39776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4</a:t>
          </a:r>
        </a:p>
      </xdr:txBody>
    </xdr:sp>
    <xdr:clientData/>
  </xdr:twoCellAnchor>
  <xdr:twoCellAnchor>
    <xdr:from>
      <xdr:col>1</xdr:col>
      <xdr:colOff>99060</xdr:colOff>
      <xdr:row>26</xdr:row>
      <xdr:rowOff>45720</xdr:rowOff>
    </xdr:from>
    <xdr:to>
      <xdr:col>1</xdr:col>
      <xdr:colOff>541020</xdr:colOff>
      <xdr:row>28</xdr:row>
      <xdr:rowOff>91440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708660" y="50673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92"/>
  <sheetViews>
    <sheetView zoomScaleNormal="100" workbookViewId="0">
      <selection activeCell="E6" sqref="E6"/>
    </sheetView>
  </sheetViews>
  <sheetFormatPr defaultColWidth="8.85546875" defaultRowHeight="15" customHeight="1"/>
  <cols>
    <col min="1" max="1" width="4.28515625" customWidth="1"/>
    <col min="2" max="2" width="15.28515625" customWidth="1"/>
    <col min="3" max="3" width="45.42578125" style="80" customWidth="1"/>
    <col min="4" max="4" width="10.42578125" customWidth="1"/>
    <col min="5" max="5" width="13.42578125" customWidth="1"/>
    <col min="6" max="6" width="14.42578125" customWidth="1"/>
    <col min="7" max="7" width="14.140625" customWidth="1"/>
    <col min="8" max="8" width="13.42578125" customWidth="1"/>
    <col min="9" max="9" width="14.85546875" customWidth="1"/>
    <col min="10" max="10" width="8.7109375" customWidth="1"/>
    <col min="11" max="11" width="2" hidden="1" customWidth="1"/>
  </cols>
  <sheetData>
    <row r="1" spans="1:12" ht="30.75" customHeight="1">
      <c r="A1" s="122" t="s">
        <v>103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2" ht="15" customHeight="1">
      <c r="D3" s="38" t="s">
        <v>78</v>
      </c>
      <c r="E3" s="38">
        <v>1</v>
      </c>
      <c r="F3" s="38">
        <v>2</v>
      </c>
      <c r="G3" s="38">
        <v>3</v>
      </c>
      <c r="H3" s="38">
        <v>4</v>
      </c>
      <c r="I3" s="38">
        <v>5</v>
      </c>
    </row>
    <row r="4" spans="1:12" ht="135">
      <c r="D4" s="108" t="s">
        <v>76</v>
      </c>
      <c r="E4" s="89" t="s">
        <v>116</v>
      </c>
      <c r="F4" s="89" t="s">
        <v>117</v>
      </c>
      <c r="G4" s="89" t="s">
        <v>118</v>
      </c>
      <c r="H4" s="89" t="s">
        <v>119</v>
      </c>
      <c r="I4" s="89" t="s">
        <v>120</v>
      </c>
      <c r="J4" s="108" t="s">
        <v>43</v>
      </c>
    </row>
    <row r="5" spans="1:12" ht="15" customHeight="1">
      <c r="A5" s="69" t="s">
        <v>70</v>
      </c>
      <c r="B5" s="87" t="s">
        <v>71</v>
      </c>
      <c r="C5" s="90" t="s">
        <v>72</v>
      </c>
      <c r="D5" s="87">
        <v>4</v>
      </c>
      <c r="E5" s="87" t="s">
        <v>106</v>
      </c>
      <c r="F5" s="87" t="s">
        <v>107</v>
      </c>
      <c r="G5" s="87" t="s">
        <v>108</v>
      </c>
      <c r="H5" s="87" t="s">
        <v>109</v>
      </c>
      <c r="I5" s="87" t="s">
        <v>110</v>
      </c>
      <c r="J5" s="87" t="s">
        <v>83</v>
      </c>
    </row>
    <row r="6" spans="1:12" ht="15" customHeight="1">
      <c r="A6" s="68">
        <v>1</v>
      </c>
      <c r="B6" s="76" t="str">
        <f>MARKAH!C13</f>
        <v/>
      </c>
      <c r="C6" s="94">
        <f>MARKAH!D13</f>
        <v>0</v>
      </c>
      <c r="D6" s="106"/>
      <c r="E6" s="85"/>
      <c r="F6" s="85"/>
      <c r="G6" s="85"/>
      <c r="H6" s="86"/>
      <c r="I6" s="85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 ht="15" customHeight="1">
      <c r="A7" s="68">
        <v>2</v>
      </c>
      <c r="B7" s="76" t="str">
        <f>MARKAH!C14</f>
        <v/>
      </c>
      <c r="C7" s="94">
        <f>MARKAH!D14</f>
        <v>0</v>
      </c>
      <c r="D7" s="106"/>
      <c r="E7" s="85"/>
      <c r="F7" s="85"/>
      <c r="G7" s="85"/>
      <c r="H7" s="86"/>
      <c r="I7" s="85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 ht="15" customHeight="1">
      <c r="A8" s="68">
        <v>3</v>
      </c>
      <c r="B8" s="76" t="str">
        <f>MARKAH!C15</f>
        <v/>
      </c>
      <c r="C8" s="94">
        <f>MARKAH!D15</f>
        <v>0</v>
      </c>
      <c r="D8" s="106"/>
      <c r="E8" s="85"/>
      <c r="F8" s="85"/>
      <c r="G8" s="85"/>
      <c r="H8" s="86"/>
      <c r="I8" s="85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 ht="15" customHeight="1">
      <c r="A9" s="68">
        <v>4</v>
      </c>
      <c r="B9" s="76" t="str">
        <f>MARKAH!C16</f>
        <v/>
      </c>
      <c r="C9" s="94">
        <f>MARKAH!D16</f>
        <v>0</v>
      </c>
      <c r="D9" s="106"/>
      <c r="E9" s="85"/>
      <c r="F9" s="85"/>
      <c r="G9" s="85"/>
      <c r="H9" s="86"/>
      <c r="I9" s="85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 ht="15" customHeight="1">
      <c r="A10" s="68">
        <v>5</v>
      </c>
      <c r="B10" s="76" t="str">
        <f>MARKAH!C17</f>
        <v/>
      </c>
      <c r="C10" s="94">
        <f>MARKAH!D17</f>
        <v>0</v>
      </c>
      <c r="D10" s="106"/>
      <c r="E10" s="85"/>
      <c r="F10" s="85"/>
      <c r="G10" s="85"/>
      <c r="H10" s="86"/>
      <c r="I10" s="85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 ht="15" customHeight="1">
      <c r="A11" s="68">
        <v>6</v>
      </c>
      <c r="B11" s="76" t="str">
        <f>MARKAH!C18</f>
        <v/>
      </c>
      <c r="C11" s="94">
        <f>MARKAH!D18</f>
        <v>0</v>
      </c>
      <c r="D11" s="106"/>
      <c r="E11" s="85"/>
      <c r="F11" s="85"/>
      <c r="G11" s="85"/>
      <c r="H11" s="86"/>
      <c r="I11" s="85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 ht="15" customHeight="1">
      <c r="A12" s="68">
        <v>7</v>
      </c>
      <c r="B12" s="76" t="str">
        <f>MARKAH!C19</f>
        <v/>
      </c>
      <c r="C12" s="94">
        <f>MARKAH!D19</f>
        <v>0</v>
      </c>
      <c r="D12" s="106"/>
      <c r="E12" s="85"/>
      <c r="F12" s="85"/>
      <c r="G12" s="85"/>
      <c r="H12" s="86"/>
      <c r="I12" s="85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 ht="15" customHeight="1">
      <c r="A13" s="68">
        <v>8</v>
      </c>
      <c r="B13" s="76" t="str">
        <f>MARKAH!C20</f>
        <v/>
      </c>
      <c r="C13" s="94">
        <f>MARKAH!D20</f>
        <v>0</v>
      </c>
      <c r="D13" s="106"/>
      <c r="E13" s="85"/>
      <c r="F13" s="85"/>
      <c r="G13" s="85"/>
      <c r="H13" s="86"/>
      <c r="I13" s="85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 ht="15" customHeight="1">
      <c r="A14" s="68">
        <v>9</v>
      </c>
      <c r="B14" s="76" t="str">
        <f>MARKAH!C21</f>
        <v/>
      </c>
      <c r="C14" s="94">
        <f>MARKAH!D21</f>
        <v>0</v>
      </c>
      <c r="D14" s="106"/>
      <c r="E14" s="85"/>
      <c r="F14" s="85"/>
      <c r="G14" s="85"/>
      <c r="H14" s="86"/>
      <c r="I14" s="85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 ht="15" customHeight="1">
      <c r="A15" s="68">
        <v>10</v>
      </c>
      <c r="B15" s="76" t="str">
        <f>MARKAH!C22</f>
        <v/>
      </c>
      <c r="C15" s="94">
        <f>MARKAH!D22</f>
        <v>0</v>
      </c>
      <c r="D15" s="106"/>
      <c r="E15" s="85"/>
      <c r="F15" s="85"/>
      <c r="G15" s="85"/>
      <c r="H15" s="86"/>
      <c r="I15" s="85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 ht="15" customHeight="1">
      <c r="A16" s="68">
        <v>11</v>
      </c>
      <c r="B16" s="76" t="str">
        <f>MARKAH!C23</f>
        <v/>
      </c>
      <c r="C16" s="94">
        <f>MARKAH!D23</f>
        <v>0</v>
      </c>
      <c r="D16" s="106"/>
      <c r="E16" s="85"/>
      <c r="F16" s="85"/>
      <c r="G16" s="85"/>
      <c r="H16" s="86"/>
      <c r="I16" s="85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 ht="15" customHeight="1">
      <c r="A17" s="68">
        <v>12</v>
      </c>
      <c r="B17" s="76" t="str">
        <f>MARKAH!C24</f>
        <v/>
      </c>
      <c r="C17" s="94">
        <f>MARKAH!D24</f>
        <v>0</v>
      </c>
      <c r="D17" s="106"/>
      <c r="E17" s="85"/>
      <c r="F17" s="85"/>
      <c r="G17" s="85"/>
      <c r="H17" s="86"/>
      <c r="I17" s="85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 ht="15" customHeight="1">
      <c r="A18" s="68">
        <v>13</v>
      </c>
      <c r="B18" s="76" t="str">
        <f>MARKAH!C25</f>
        <v/>
      </c>
      <c r="C18" s="94">
        <f>MARKAH!D25</f>
        <v>0</v>
      </c>
      <c r="D18" s="106"/>
      <c r="E18" s="85"/>
      <c r="F18" s="85"/>
      <c r="G18" s="85"/>
      <c r="H18" s="86"/>
      <c r="I18" s="85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 ht="15" customHeight="1">
      <c r="A19" s="68">
        <v>14</v>
      </c>
      <c r="B19" s="76" t="str">
        <f>MARKAH!C26</f>
        <v/>
      </c>
      <c r="C19" s="94">
        <f>MARKAH!D26</f>
        <v>0</v>
      </c>
      <c r="D19" s="106"/>
      <c r="E19" s="85"/>
      <c r="F19" s="85"/>
      <c r="G19" s="85"/>
      <c r="H19" s="86"/>
      <c r="I19" s="85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 ht="15" customHeight="1">
      <c r="A20" s="68">
        <v>15</v>
      </c>
      <c r="B20" s="76" t="str">
        <f>MARKAH!C27</f>
        <v/>
      </c>
      <c r="C20" s="94">
        <f>MARKAH!D27</f>
        <v>0</v>
      </c>
      <c r="D20" s="106"/>
      <c r="E20" s="85"/>
      <c r="F20" s="85"/>
      <c r="G20" s="85"/>
      <c r="H20" s="86"/>
      <c r="I20" s="85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 ht="15" customHeight="1">
      <c r="A21" s="68">
        <v>16</v>
      </c>
      <c r="B21" s="76" t="str">
        <f>MARKAH!C28</f>
        <v/>
      </c>
      <c r="C21" s="94">
        <f>MARKAH!D28</f>
        <v>0</v>
      </c>
      <c r="D21" s="106"/>
      <c r="E21" s="85"/>
      <c r="F21" s="85"/>
      <c r="G21" s="85"/>
      <c r="H21" s="86"/>
      <c r="I21" s="85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 ht="15" customHeight="1">
      <c r="A22" s="68">
        <v>17</v>
      </c>
      <c r="B22" s="76" t="str">
        <f>MARKAH!C29</f>
        <v/>
      </c>
      <c r="C22" s="94">
        <f>MARKAH!D29</f>
        <v>0</v>
      </c>
      <c r="D22" s="106"/>
      <c r="E22" s="85"/>
      <c r="F22" s="85"/>
      <c r="G22" s="85"/>
      <c r="H22" s="86"/>
      <c r="I22" s="85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 ht="15" customHeight="1">
      <c r="A23" s="68">
        <v>18</v>
      </c>
      <c r="B23" s="76" t="str">
        <f>MARKAH!C30</f>
        <v/>
      </c>
      <c r="C23" s="94">
        <f>MARKAH!D30</f>
        <v>0</v>
      </c>
      <c r="D23" s="106"/>
      <c r="E23" s="85"/>
      <c r="F23" s="85"/>
      <c r="G23" s="85"/>
      <c r="H23" s="86"/>
      <c r="I23" s="85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 ht="15" customHeight="1">
      <c r="A24" s="68">
        <v>19</v>
      </c>
      <c r="B24" s="76" t="str">
        <f>MARKAH!C31</f>
        <v/>
      </c>
      <c r="C24" s="94">
        <f>MARKAH!D31</f>
        <v>0</v>
      </c>
      <c r="D24" s="106"/>
      <c r="E24" s="85"/>
      <c r="F24" s="85"/>
      <c r="G24" s="85"/>
      <c r="H24" s="86"/>
      <c r="I24" s="85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 ht="15" customHeight="1">
      <c r="A25" s="68">
        <v>20</v>
      </c>
      <c r="B25" s="76" t="str">
        <f>MARKAH!C32</f>
        <v/>
      </c>
      <c r="C25" s="94">
        <f>MARKAH!D32</f>
        <v>0</v>
      </c>
      <c r="D25" s="106"/>
      <c r="E25" s="85"/>
      <c r="F25" s="85"/>
      <c r="G25" s="85"/>
      <c r="H25" s="86"/>
      <c r="I25" s="85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 ht="15" customHeight="1">
      <c r="A26" s="68">
        <v>21</v>
      </c>
      <c r="B26" s="76" t="str">
        <f>MARKAH!C33</f>
        <v/>
      </c>
      <c r="C26" s="94">
        <f>MARKAH!D33</f>
        <v>0</v>
      </c>
      <c r="D26" s="106"/>
      <c r="E26" s="85"/>
      <c r="F26" s="85"/>
      <c r="G26" s="85"/>
      <c r="H26" s="86"/>
      <c r="I26" s="85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 ht="15" customHeight="1">
      <c r="A27" s="68">
        <v>22</v>
      </c>
      <c r="B27" s="76" t="str">
        <f>MARKAH!C34</f>
        <v/>
      </c>
      <c r="C27" s="94">
        <f>MARKAH!D34</f>
        <v>0</v>
      </c>
      <c r="D27" s="106"/>
      <c r="E27" s="85"/>
      <c r="F27" s="85"/>
      <c r="G27" s="85"/>
      <c r="H27" s="86"/>
      <c r="I27" s="85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 ht="15" customHeight="1">
      <c r="A28" s="68">
        <v>23</v>
      </c>
      <c r="B28" s="76" t="str">
        <f>MARKAH!C35</f>
        <v/>
      </c>
      <c r="C28" s="94">
        <f>MARKAH!D35</f>
        <v>0</v>
      </c>
      <c r="D28" s="106"/>
      <c r="E28" s="85"/>
      <c r="F28" s="85"/>
      <c r="G28" s="85"/>
      <c r="H28" s="86"/>
      <c r="I28" s="85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 ht="15" customHeight="1">
      <c r="A29" s="68">
        <v>24</v>
      </c>
      <c r="B29" s="76" t="str">
        <f>MARKAH!C36</f>
        <v/>
      </c>
      <c r="C29" s="94">
        <f>MARKAH!D36</f>
        <v>0</v>
      </c>
      <c r="D29" s="106"/>
      <c r="E29" s="85"/>
      <c r="F29" s="85"/>
      <c r="G29" s="85"/>
      <c r="H29" s="86"/>
      <c r="I29" s="85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 ht="15" customHeight="1">
      <c r="A30" s="68">
        <v>25</v>
      </c>
      <c r="B30" s="76" t="str">
        <f>MARKAH!C37</f>
        <v/>
      </c>
      <c r="C30" s="94">
        <f>MARKAH!D37</f>
        <v>0</v>
      </c>
      <c r="D30" s="106"/>
      <c r="E30" s="85"/>
      <c r="F30" s="85"/>
      <c r="G30" s="85"/>
      <c r="H30" s="86"/>
      <c r="I30" s="85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 ht="15" customHeight="1">
      <c r="A31" s="68">
        <v>26</v>
      </c>
      <c r="B31" s="76" t="str">
        <f>MARKAH!C38</f>
        <v/>
      </c>
      <c r="C31" s="94">
        <f>MARKAH!D38</f>
        <v>0</v>
      </c>
      <c r="D31" s="106"/>
      <c r="E31" s="85"/>
      <c r="F31" s="85"/>
      <c r="G31" s="85"/>
      <c r="H31" s="86"/>
      <c r="I31" s="85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 ht="15" customHeight="1">
      <c r="A32" s="68">
        <v>27</v>
      </c>
      <c r="B32" s="76" t="str">
        <f>MARKAH!C39</f>
        <v/>
      </c>
      <c r="C32" s="94">
        <f>MARKAH!D39</f>
        <v>0</v>
      </c>
      <c r="D32" s="106"/>
      <c r="E32" s="85"/>
      <c r="F32" s="85"/>
      <c r="G32" s="85"/>
      <c r="H32" s="86"/>
      <c r="I32" s="85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 ht="15" customHeight="1">
      <c r="A33" s="68">
        <v>28</v>
      </c>
      <c r="B33" s="76" t="str">
        <f>MARKAH!C40</f>
        <v/>
      </c>
      <c r="C33" s="94">
        <f>MARKAH!D40</f>
        <v>0</v>
      </c>
      <c r="D33" s="106"/>
      <c r="E33" s="85"/>
      <c r="F33" s="85"/>
      <c r="G33" s="85"/>
      <c r="H33" s="86"/>
      <c r="I33" s="85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 ht="15" customHeight="1">
      <c r="A34" s="68">
        <v>29</v>
      </c>
      <c r="B34" s="76" t="str">
        <f>MARKAH!C41</f>
        <v/>
      </c>
      <c r="C34" s="94">
        <f>MARKAH!D41</f>
        <v>0</v>
      </c>
      <c r="D34" s="106"/>
      <c r="E34" s="85"/>
      <c r="F34" s="85"/>
      <c r="G34" s="85"/>
      <c r="H34" s="86"/>
      <c r="I34" s="85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 ht="15" customHeight="1">
      <c r="A35" s="68">
        <v>30</v>
      </c>
      <c r="B35" s="76" t="str">
        <f>MARKAH!C42</f>
        <v/>
      </c>
      <c r="C35" s="94">
        <f>MARKAH!D42</f>
        <v>0</v>
      </c>
      <c r="D35" s="106"/>
      <c r="E35" s="85"/>
      <c r="F35" s="85"/>
      <c r="G35" s="85"/>
      <c r="H35" s="86"/>
      <c r="I35" s="85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 ht="15" customHeight="1">
      <c r="A36" s="68">
        <v>31</v>
      </c>
      <c r="B36" s="76" t="str">
        <f>MARKAH!C43</f>
        <v/>
      </c>
      <c r="C36" s="94">
        <f>MARKAH!D43</f>
        <v>0</v>
      </c>
      <c r="D36" s="106"/>
      <c r="E36" s="85"/>
      <c r="F36" s="85"/>
      <c r="G36" s="85"/>
      <c r="H36" s="86"/>
      <c r="I36" s="85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 ht="15" customHeight="1">
      <c r="A37" s="68">
        <v>32</v>
      </c>
      <c r="B37" s="76" t="str">
        <f>MARKAH!C44</f>
        <v/>
      </c>
      <c r="C37" s="94">
        <f>MARKAH!D44</f>
        <v>0</v>
      </c>
      <c r="D37" s="106"/>
      <c r="E37" s="85"/>
      <c r="F37" s="85"/>
      <c r="G37" s="85"/>
      <c r="H37" s="86"/>
      <c r="I37" s="85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 ht="15" customHeight="1">
      <c r="A38" s="68">
        <v>33</v>
      </c>
      <c r="B38" s="76" t="str">
        <f>MARKAH!C45</f>
        <v/>
      </c>
      <c r="C38" s="94">
        <f>MARKAH!D45</f>
        <v>0</v>
      </c>
      <c r="D38" s="106"/>
      <c r="E38" s="85"/>
      <c r="F38" s="85"/>
      <c r="G38" s="85"/>
      <c r="H38" s="86"/>
      <c r="I38" s="85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 ht="15" customHeight="1">
      <c r="A39" s="68">
        <v>34</v>
      </c>
      <c r="B39" s="76" t="str">
        <f>MARKAH!C46</f>
        <v/>
      </c>
      <c r="C39" s="94">
        <f>MARKAH!D46</f>
        <v>0</v>
      </c>
      <c r="D39" s="106"/>
      <c r="E39" s="85"/>
      <c r="F39" s="85"/>
      <c r="G39" s="85"/>
      <c r="H39" s="86"/>
      <c r="I39" s="85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 ht="15" customHeight="1">
      <c r="A40" s="68">
        <v>35</v>
      </c>
      <c r="B40" s="76" t="str">
        <f>MARKAH!C47</f>
        <v/>
      </c>
      <c r="C40" s="94">
        <f>MARKAH!D47</f>
        <v>0</v>
      </c>
      <c r="D40" s="106"/>
      <c r="E40" s="85"/>
      <c r="F40" s="85"/>
      <c r="G40" s="85"/>
      <c r="H40" s="86"/>
      <c r="I40" s="85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 ht="15" customHeight="1">
      <c r="A41" s="68">
        <v>36</v>
      </c>
      <c r="B41" s="76" t="str">
        <f>MARKAH!C48</f>
        <v/>
      </c>
      <c r="C41" s="94">
        <f>MARKAH!D48</f>
        <v>0</v>
      </c>
      <c r="D41" s="106"/>
      <c r="E41" s="85"/>
      <c r="F41" s="85"/>
      <c r="G41" s="85"/>
      <c r="H41" s="86"/>
      <c r="I41" s="85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 ht="15" customHeight="1">
      <c r="A42" s="68">
        <v>37</v>
      </c>
      <c r="B42" s="76" t="str">
        <f>MARKAH!C49</f>
        <v/>
      </c>
      <c r="C42" s="94">
        <f>MARKAH!D49</f>
        <v>0</v>
      </c>
      <c r="D42" s="106"/>
      <c r="E42" s="85"/>
      <c r="F42" s="85"/>
      <c r="G42" s="85"/>
      <c r="H42" s="86"/>
      <c r="I42" s="85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 ht="15" customHeight="1">
      <c r="A43" s="68">
        <v>38</v>
      </c>
      <c r="B43" s="76" t="str">
        <f>MARKAH!C50</f>
        <v/>
      </c>
      <c r="C43" s="94">
        <f>MARKAH!D50</f>
        <v>0</v>
      </c>
      <c r="D43" s="106"/>
      <c r="E43" s="85"/>
      <c r="F43" s="85"/>
      <c r="G43" s="85"/>
      <c r="H43" s="86"/>
      <c r="I43" s="85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 ht="15" customHeight="1">
      <c r="A44" s="68">
        <v>39</v>
      </c>
      <c r="B44" s="76" t="str">
        <f>MARKAH!C51</f>
        <v/>
      </c>
      <c r="C44" s="94">
        <f>MARKAH!D51</f>
        <v>0</v>
      </c>
      <c r="D44" s="106"/>
      <c r="E44" s="85"/>
      <c r="F44" s="85"/>
      <c r="G44" s="85"/>
      <c r="H44" s="86"/>
      <c r="I44" s="85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 ht="15" customHeight="1">
      <c r="A45" s="68">
        <v>40</v>
      </c>
      <c r="B45" s="76" t="str">
        <f>MARKAH!C52</f>
        <v/>
      </c>
      <c r="C45" s="94">
        <f>MARKAH!D52</f>
        <v>0</v>
      </c>
      <c r="D45" s="106"/>
      <c r="E45" s="85"/>
      <c r="F45" s="85"/>
      <c r="G45" s="85"/>
      <c r="H45" s="86"/>
      <c r="I45" s="85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 ht="15" customHeight="1">
      <c r="A46" s="68">
        <v>41</v>
      </c>
      <c r="B46" s="76" t="str">
        <f>MARKAH!C53</f>
        <v/>
      </c>
      <c r="C46" s="94">
        <f>MARKAH!D53</f>
        <v>0</v>
      </c>
      <c r="D46" s="106"/>
      <c r="E46" s="85"/>
      <c r="F46" s="85"/>
      <c r="G46" s="85"/>
      <c r="H46" s="86"/>
      <c r="I46" s="85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 ht="15" customHeight="1">
      <c r="A47" s="68">
        <v>42</v>
      </c>
      <c r="B47" s="76" t="str">
        <f>MARKAH!C54</f>
        <v/>
      </c>
      <c r="C47" s="94">
        <f>MARKAH!D54</f>
        <v>0</v>
      </c>
      <c r="D47" s="106"/>
      <c r="E47" s="85"/>
      <c r="F47" s="85"/>
      <c r="G47" s="85"/>
      <c r="H47" s="86"/>
      <c r="I47" s="85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 ht="15" customHeight="1">
      <c r="A48" s="68">
        <v>43</v>
      </c>
      <c r="B48" s="76" t="str">
        <f>MARKAH!C55</f>
        <v/>
      </c>
      <c r="C48" s="94">
        <f>MARKAH!D55</f>
        <v>0</v>
      </c>
      <c r="D48" s="106"/>
      <c r="E48" s="85"/>
      <c r="F48" s="85"/>
      <c r="G48" s="85"/>
      <c r="H48" s="86"/>
      <c r="I48" s="85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 ht="15" customHeight="1">
      <c r="A49" s="68">
        <v>44</v>
      </c>
      <c r="B49" s="76" t="str">
        <f>MARKAH!C56</f>
        <v/>
      </c>
      <c r="C49" s="94">
        <f>MARKAH!D56</f>
        <v>0</v>
      </c>
      <c r="D49" s="106"/>
      <c r="E49" s="85"/>
      <c r="F49" s="85"/>
      <c r="G49" s="85"/>
      <c r="H49" s="86"/>
      <c r="I49" s="85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 ht="15" customHeight="1">
      <c r="A50" s="68">
        <v>45</v>
      </c>
      <c r="B50" s="76" t="str">
        <f>MARKAH!C57</f>
        <v/>
      </c>
      <c r="C50" s="94">
        <f>MARKAH!D57</f>
        <v>0</v>
      </c>
      <c r="D50" s="106"/>
      <c r="E50" s="85"/>
      <c r="F50" s="85"/>
      <c r="G50" s="85"/>
      <c r="H50" s="86"/>
      <c r="I50" s="85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 ht="15" customHeight="1">
      <c r="A51" s="68">
        <v>46</v>
      </c>
      <c r="B51" s="76" t="str">
        <f>MARKAH!C58</f>
        <v/>
      </c>
      <c r="C51" s="94">
        <f>MARKAH!D58</f>
        <v>0</v>
      </c>
      <c r="D51" s="106"/>
      <c r="E51" s="85"/>
      <c r="F51" s="85"/>
      <c r="G51" s="85"/>
      <c r="H51" s="86"/>
      <c r="I51" s="85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 ht="15" customHeight="1">
      <c r="A52" s="68">
        <v>47</v>
      </c>
      <c r="B52" s="76" t="str">
        <f>MARKAH!C59</f>
        <v/>
      </c>
      <c r="C52" s="94">
        <f>MARKAH!D59</f>
        <v>0</v>
      </c>
      <c r="D52" s="106"/>
      <c r="E52" s="85"/>
      <c r="F52" s="85"/>
      <c r="G52" s="85"/>
      <c r="H52" s="86"/>
      <c r="I52" s="85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 ht="15" customHeight="1">
      <c r="A53" s="68">
        <v>48</v>
      </c>
      <c r="B53" s="76" t="str">
        <f>MARKAH!C60</f>
        <v/>
      </c>
      <c r="C53" s="94">
        <f>MARKAH!D60</f>
        <v>0</v>
      </c>
      <c r="D53" s="106"/>
      <c r="E53" s="85"/>
      <c r="F53" s="85"/>
      <c r="G53" s="85"/>
      <c r="H53" s="86"/>
      <c r="I53" s="85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 ht="15" customHeight="1">
      <c r="A54" s="68">
        <v>49</v>
      </c>
      <c r="B54" s="76" t="str">
        <f>MARKAH!C61</f>
        <v/>
      </c>
      <c r="C54" s="94">
        <f>MARKAH!D61</f>
        <v>0</v>
      </c>
      <c r="D54" s="106"/>
      <c r="E54" s="85"/>
      <c r="F54" s="85"/>
      <c r="G54" s="85"/>
      <c r="H54" s="86"/>
      <c r="I54" s="85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 ht="15" customHeight="1">
      <c r="A55" s="68">
        <v>50</v>
      </c>
      <c r="B55" s="76" t="str">
        <f>MARKAH!C62</f>
        <v/>
      </c>
      <c r="C55" s="94">
        <f>MARKAH!D62</f>
        <v>0</v>
      </c>
      <c r="D55" s="106"/>
      <c r="E55" s="85"/>
      <c r="F55" s="85"/>
      <c r="G55" s="85"/>
      <c r="H55" s="86"/>
      <c r="I55" s="85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 ht="15" customHeight="1">
      <c r="A56" s="68">
        <v>51</v>
      </c>
      <c r="B56" s="76" t="str">
        <f>MARKAH!C63</f>
        <v/>
      </c>
      <c r="C56" s="94">
        <f>MARKAH!D63</f>
        <v>0</v>
      </c>
      <c r="D56" s="106"/>
      <c r="E56" s="85"/>
      <c r="F56" s="85"/>
      <c r="G56" s="85"/>
      <c r="H56" s="86"/>
      <c r="I56" s="85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 ht="15" customHeight="1">
      <c r="A57" s="68">
        <v>52</v>
      </c>
      <c r="B57" s="76" t="str">
        <f>MARKAH!C64</f>
        <v/>
      </c>
      <c r="C57" s="94">
        <f>MARKAH!D64</f>
        <v>0</v>
      </c>
      <c r="D57" s="106"/>
      <c r="E57" s="85"/>
      <c r="F57" s="85"/>
      <c r="G57" s="85"/>
      <c r="H57" s="86"/>
      <c r="I57" s="85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 ht="15" customHeight="1">
      <c r="A58" s="68">
        <v>53</v>
      </c>
      <c r="B58" s="76" t="str">
        <f>MARKAH!C65</f>
        <v/>
      </c>
      <c r="C58" s="94">
        <f>MARKAH!D65</f>
        <v>0</v>
      </c>
      <c r="D58" s="106"/>
      <c r="E58" s="85"/>
      <c r="F58" s="85"/>
      <c r="G58" s="85"/>
      <c r="H58" s="86"/>
      <c r="I58" s="85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 ht="15" customHeight="1">
      <c r="A59" s="68">
        <v>54</v>
      </c>
      <c r="B59" s="76" t="str">
        <f>MARKAH!C66</f>
        <v/>
      </c>
      <c r="C59" s="94">
        <f>MARKAH!D66</f>
        <v>0</v>
      </c>
      <c r="D59" s="106"/>
      <c r="E59" s="85"/>
      <c r="F59" s="85"/>
      <c r="G59" s="85"/>
      <c r="H59" s="86"/>
      <c r="I59" s="85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 ht="15" customHeight="1">
      <c r="A60" s="68">
        <v>55</v>
      </c>
      <c r="B60" s="76" t="str">
        <f>MARKAH!C67</f>
        <v/>
      </c>
      <c r="C60" s="94">
        <f>MARKAH!D67</f>
        <v>0</v>
      </c>
      <c r="D60" s="106"/>
      <c r="E60" s="85"/>
      <c r="F60" s="85"/>
      <c r="G60" s="85"/>
      <c r="H60" s="86"/>
      <c r="I60" s="85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 ht="15" customHeight="1">
      <c r="A61" s="68">
        <v>56</v>
      </c>
      <c r="B61" s="76" t="str">
        <f>MARKAH!C68</f>
        <v/>
      </c>
      <c r="C61" s="94">
        <f>MARKAH!D68</f>
        <v>0</v>
      </c>
      <c r="D61" s="106"/>
      <c r="E61" s="85"/>
      <c r="F61" s="85"/>
      <c r="G61" s="85"/>
      <c r="H61" s="86"/>
      <c r="I61" s="85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 ht="15" customHeight="1">
      <c r="A62" s="68">
        <v>57</v>
      </c>
      <c r="B62" s="76" t="str">
        <f>MARKAH!C69</f>
        <v/>
      </c>
      <c r="C62" s="94">
        <f>MARKAH!D69</f>
        <v>0</v>
      </c>
      <c r="D62" s="106"/>
      <c r="E62" s="85"/>
      <c r="F62" s="85"/>
      <c r="G62" s="85"/>
      <c r="H62" s="86"/>
      <c r="I62" s="85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 ht="15" customHeight="1">
      <c r="A63" s="68">
        <v>58</v>
      </c>
      <c r="B63" s="76" t="str">
        <f>MARKAH!C70</f>
        <v/>
      </c>
      <c r="C63" s="94">
        <f>MARKAH!D70</f>
        <v>0</v>
      </c>
      <c r="D63" s="106"/>
      <c r="E63" s="85"/>
      <c r="F63" s="85"/>
      <c r="G63" s="85"/>
      <c r="H63" s="86"/>
      <c r="I63" s="85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 ht="15" customHeight="1">
      <c r="A64" s="68">
        <v>59</v>
      </c>
      <c r="B64" s="76" t="str">
        <f>MARKAH!C71</f>
        <v/>
      </c>
      <c r="C64" s="94">
        <f>MARKAH!D71</f>
        <v>0</v>
      </c>
      <c r="D64" s="106"/>
      <c r="E64" s="85"/>
      <c r="F64" s="85"/>
      <c r="G64" s="85"/>
      <c r="H64" s="86"/>
      <c r="I64" s="85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 ht="15" customHeight="1">
      <c r="A65" s="68">
        <v>60</v>
      </c>
      <c r="B65" s="76" t="str">
        <f>MARKAH!C72</f>
        <v/>
      </c>
      <c r="C65" s="94">
        <f>MARKAH!D72</f>
        <v>0</v>
      </c>
      <c r="D65" s="106"/>
      <c r="E65" s="85"/>
      <c r="F65" s="85"/>
      <c r="G65" s="85"/>
      <c r="H65" s="86"/>
      <c r="I65" s="85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 ht="15" customHeight="1">
      <c r="A66" s="68">
        <v>61</v>
      </c>
      <c r="B66" s="76" t="str">
        <f>MARKAH!C73</f>
        <v/>
      </c>
      <c r="C66" s="94">
        <f>MARKAH!D73</f>
        <v>0</v>
      </c>
      <c r="D66" s="106"/>
      <c r="E66" s="85"/>
      <c r="F66" s="85"/>
      <c r="G66" s="85"/>
      <c r="H66" s="86"/>
      <c r="I66" s="85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 ht="15" customHeight="1">
      <c r="A67" s="68">
        <v>62</v>
      </c>
      <c r="B67" s="76"/>
      <c r="C67" s="94">
        <f>MARKAH!D74</f>
        <v>0</v>
      </c>
      <c r="D67" s="106"/>
      <c r="E67" s="85"/>
      <c r="F67" s="85"/>
      <c r="G67" s="85"/>
      <c r="H67" s="86"/>
      <c r="I67" s="85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 ht="15" customHeight="1">
      <c r="A68" s="68">
        <v>63</v>
      </c>
      <c r="B68" s="76"/>
      <c r="C68" s="94">
        <f>MARKAH!D75</f>
        <v>0</v>
      </c>
      <c r="D68" s="106"/>
      <c r="E68" s="85"/>
      <c r="F68" s="85"/>
      <c r="G68" s="85"/>
      <c r="H68" s="86"/>
      <c r="I68" s="85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 ht="15" customHeight="1">
      <c r="A69" s="68">
        <v>64</v>
      </c>
      <c r="B69" s="76"/>
      <c r="C69" s="94">
        <f>MARKAH!D76</f>
        <v>0</v>
      </c>
      <c r="D69" s="106"/>
      <c r="E69" s="85"/>
      <c r="F69" s="85"/>
      <c r="G69" s="85"/>
      <c r="H69" s="86"/>
      <c r="I69" s="85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 ht="15" customHeight="1">
      <c r="A70" s="68">
        <v>65</v>
      </c>
      <c r="B70" s="76"/>
      <c r="C70" s="94">
        <f>MARKAH!D77</f>
        <v>0</v>
      </c>
      <c r="D70" s="106"/>
      <c r="E70" s="85"/>
      <c r="F70" s="85"/>
      <c r="G70" s="85"/>
      <c r="H70" s="86"/>
      <c r="I70" s="85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 ht="15" customHeight="1">
      <c r="A71" s="68">
        <v>66</v>
      </c>
      <c r="B71" s="76"/>
      <c r="C71" s="94">
        <f>MARKAH!D78</f>
        <v>0</v>
      </c>
      <c r="D71" s="106"/>
      <c r="E71" s="85"/>
      <c r="F71" s="85"/>
      <c r="G71" s="85"/>
      <c r="H71" s="86"/>
      <c r="I71" s="85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 ht="15" customHeight="1">
      <c r="A72" s="68">
        <v>67</v>
      </c>
      <c r="B72" s="76"/>
      <c r="C72" s="94">
        <f>MARKAH!D79</f>
        <v>0</v>
      </c>
      <c r="D72" s="106"/>
      <c r="E72" s="85"/>
      <c r="F72" s="85"/>
      <c r="G72" s="85"/>
      <c r="H72" s="86"/>
      <c r="I72" s="85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 ht="15" customHeight="1">
      <c r="A73" s="68">
        <v>68</v>
      </c>
      <c r="B73" s="76"/>
      <c r="C73" s="94">
        <f>MARKAH!D80</f>
        <v>0</v>
      </c>
      <c r="D73" s="106"/>
      <c r="E73" s="85"/>
      <c r="F73" s="85"/>
      <c r="G73" s="85"/>
      <c r="H73" s="86"/>
      <c r="I73" s="85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 ht="15" customHeight="1">
      <c r="A74" s="68">
        <v>69</v>
      </c>
      <c r="B74" s="76"/>
      <c r="C74" s="94">
        <f>MARKAH!D81</f>
        <v>0</v>
      </c>
      <c r="D74" s="106"/>
      <c r="E74" s="85"/>
      <c r="F74" s="85"/>
      <c r="G74" s="85"/>
      <c r="H74" s="86"/>
      <c r="I74" s="85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 ht="15" customHeight="1">
      <c r="A75" s="68">
        <v>70</v>
      </c>
      <c r="B75" s="76"/>
      <c r="C75" s="94">
        <f>MARKAH!D82</f>
        <v>0</v>
      </c>
      <c r="D75" s="106"/>
      <c r="E75" s="85"/>
      <c r="F75" s="85"/>
      <c r="G75" s="85"/>
      <c r="H75" s="86"/>
      <c r="I75" s="85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 ht="15" customHeight="1">
      <c r="A76" s="68">
        <v>71</v>
      </c>
      <c r="B76" s="76"/>
      <c r="C76" s="94">
        <f>MARKAH!D83</f>
        <v>0</v>
      </c>
      <c r="D76" s="106"/>
      <c r="E76" s="85"/>
      <c r="F76" s="85"/>
      <c r="G76" s="85"/>
      <c r="H76" s="86"/>
      <c r="I76" s="85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 ht="15" customHeight="1">
      <c r="A77" s="68">
        <v>72</v>
      </c>
      <c r="B77" s="76"/>
      <c r="C77" s="94">
        <f>MARKAH!D84</f>
        <v>0</v>
      </c>
      <c r="D77" s="106"/>
      <c r="E77" s="85"/>
      <c r="F77" s="85"/>
      <c r="G77" s="85"/>
      <c r="H77" s="86"/>
      <c r="I77" s="85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 ht="15" customHeight="1">
      <c r="A78" s="68">
        <v>73</v>
      </c>
      <c r="B78" s="76"/>
      <c r="C78" s="94">
        <f>MARKAH!D85</f>
        <v>0</v>
      </c>
      <c r="D78" s="106"/>
      <c r="E78" s="85"/>
      <c r="F78" s="85"/>
      <c r="G78" s="85"/>
      <c r="H78" s="86"/>
      <c r="I78" s="85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 ht="15" customHeight="1">
      <c r="A79" s="68">
        <v>74</v>
      </c>
      <c r="B79" s="76"/>
      <c r="C79" s="94">
        <f>MARKAH!D86</f>
        <v>0</v>
      </c>
      <c r="D79" s="106"/>
      <c r="E79" s="85"/>
      <c r="F79" s="85"/>
      <c r="G79" s="85"/>
      <c r="H79" s="86"/>
      <c r="I79" s="85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 ht="15" customHeight="1">
      <c r="A80" s="68">
        <v>75</v>
      </c>
      <c r="B80" s="76"/>
      <c r="C80" s="94">
        <f>MARKAH!D87</f>
        <v>0</v>
      </c>
      <c r="D80" s="106"/>
      <c r="E80" s="85"/>
      <c r="F80" s="85"/>
      <c r="G80" s="85"/>
      <c r="H80" s="86"/>
      <c r="I80" s="85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 ht="15" customHeight="1">
      <c r="A81" s="68">
        <v>76</v>
      </c>
      <c r="B81" s="76"/>
      <c r="C81" s="94">
        <f>MARKAH!D88</f>
        <v>0</v>
      </c>
      <c r="D81" s="106"/>
      <c r="E81" s="85"/>
      <c r="F81" s="85"/>
      <c r="G81" s="85"/>
      <c r="H81" s="86"/>
      <c r="I81" s="85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 ht="15" customHeight="1">
      <c r="A82" s="68">
        <v>77</v>
      </c>
      <c r="B82" s="76"/>
      <c r="C82" s="94">
        <f>MARKAH!D89</f>
        <v>0</v>
      </c>
      <c r="D82" s="106"/>
      <c r="E82" s="85"/>
      <c r="F82" s="85"/>
      <c r="G82" s="85"/>
      <c r="H82" s="86"/>
      <c r="I82" s="85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 ht="15" customHeight="1">
      <c r="A83" s="68">
        <v>78</v>
      </c>
      <c r="B83" s="76"/>
      <c r="C83" s="94">
        <f>MARKAH!D90</f>
        <v>0</v>
      </c>
      <c r="D83" s="106"/>
      <c r="E83" s="85"/>
      <c r="F83" s="85"/>
      <c r="G83" s="85"/>
      <c r="H83" s="86"/>
      <c r="I83" s="85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 ht="15" customHeight="1">
      <c r="A84" s="68">
        <v>79</v>
      </c>
      <c r="B84" s="76"/>
      <c r="C84" s="94">
        <f>MARKAH!D91</f>
        <v>0</v>
      </c>
      <c r="D84" s="106"/>
      <c r="E84" s="85"/>
      <c r="F84" s="85"/>
      <c r="G84" s="85"/>
      <c r="H84" s="86"/>
      <c r="I84" s="85"/>
      <c r="J84" s="13">
        <f t="shared" si="3"/>
        <v>0</v>
      </c>
      <c r="K84">
        <f t="shared" si="4"/>
        <v>5</v>
      </c>
      <c r="L84" s="79" t="str">
        <f t="shared" si="5"/>
        <v/>
      </c>
    </row>
    <row r="86" spans="1:12" ht="15" customHeight="1">
      <c r="B86" s="78" t="s">
        <v>79</v>
      </c>
      <c r="D86" t="s">
        <v>81</v>
      </c>
    </row>
    <row r="89" spans="1:12" ht="15" customHeight="1">
      <c r="B89" t="s">
        <v>80</v>
      </c>
      <c r="D89" t="s">
        <v>82</v>
      </c>
    </row>
    <row r="90" spans="1:12" ht="15" customHeight="1">
      <c r="B90" s="78">
        <f>MARKAH!C97</f>
        <v>0</v>
      </c>
    </row>
    <row r="91" spans="1:12" ht="15" customHeight="1">
      <c r="B91" t="str">
        <f>MARKAH!C98</f>
        <v>Fasilitator</v>
      </c>
      <c r="C91" s="80" t="str">
        <f>MARKAH!D98</f>
        <v/>
      </c>
    </row>
    <row r="92" spans="1:12" ht="15" customHeight="1">
      <c r="B92" t="str">
        <f>MARKAH!C99</f>
        <v>Kumpulan</v>
      </c>
      <c r="C92" s="80">
        <f>MARKAH!D99</f>
        <v>0</v>
      </c>
    </row>
  </sheetData>
  <mergeCells count="1">
    <mergeCell ref="A1:J1"/>
  </mergeCells>
  <conditionalFormatting sqref="A6:J84">
    <cfRule type="expression" dxfId="9" priority="1">
      <formula>$K6&lt;4</formula>
    </cfRule>
  </conditionalFormatting>
  <pageMargins left="0.25" right="0.25" top="0.75" bottom="0.75" header="0.3" footer="0.3"/>
  <pageSetup scale="7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Data!$A$1:$A$4</xm:f>
          </x14:formula1>
          <xm:sqref>E6:E84</xm:sqref>
        </x14:dataValidation>
        <x14:dataValidation type="list" allowBlank="1" showInputMessage="1" showErrorMessage="1" xr:uid="{00000000-0002-0000-0000-000001000000}">
          <x14:formula1>
            <xm:f>Data!$A$5:$A$8</xm:f>
          </x14:formula1>
          <xm:sqref>F6:F84</xm:sqref>
        </x14:dataValidation>
        <x14:dataValidation type="list" allowBlank="1" showInputMessage="1" showErrorMessage="1" xr:uid="{00000000-0002-0000-0000-000002000000}">
          <x14:formula1>
            <xm:f>Data!$A$9:$A$12</xm:f>
          </x14:formula1>
          <xm:sqref>G6:G84</xm:sqref>
        </x14:dataValidation>
        <x14:dataValidation type="list" allowBlank="1" showInputMessage="1" showErrorMessage="1" xr:uid="{00000000-0002-0000-0000-000003000000}">
          <x14:formula1>
            <xm:f>Data!$A$13:$A$16</xm:f>
          </x14:formula1>
          <xm:sqref>H6:H84</xm:sqref>
        </x14:dataValidation>
        <x14:dataValidation type="list" allowBlank="1" showInputMessage="1" showErrorMessage="1" xr:uid="{00000000-0002-0000-0000-000004000000}">
          <x14:formula1>
            <xm:f>Data!$A$17:$A$20</xm:f>
          </x14:formula1>
          <xm:sqref>I6:I84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92"/>
  <sheetViews>
    <sheetView workbookViewId="0">
      <selection activeCell="E6" sqref="E6"/>
    </sheetView>
  </sheetViews>
  <sheetFormatPr defaultColWidth="8.85546875" defaultRowHeight="15"/>
  <cols>
    <col min="1" max="1" width="4.85546875" customWidth="1"/>
    <col min="2" max="2" width="12.28515625" style="1" customWidth="1"/>
    <col min="3" max="3" width="47.42578125" style="80" customWidth="1"/>
    <col min="4" max="4" width="11" customWidth="1"/>
    <col min="5" max="5" width="13.28515625" customWidth="1"/>
    <col min="6" max="6" width="16.85546875" customWidth="1"/>
    <col min="7" max="7" width="18.140625" customWidth="1"/>
    <col min="8" max="8" width="14.140625" customWidth="1"/>
    <col min="9" max="9" width="15.140625" customWidth="1"/>
    <col min="11" max="11" width="2" hidden="1" customWidth="1"/>
    <col min="12" max="12" width="8.7109375" style="79"/>
  </cols>
  <sheetData>
    <row r="1" spans="1:12">
      <c r="A1" s="123" t="s">
        <v>100</v>
      </c>
      <c r="B1" s="123"/>
      <c r="C1" s="123"/>
      <c r="D1" s="123"/>
      <c r="E1" s="123"/>
      <c r="F1" s="123"/>
      <c r="G1" s="123"/>
      <c r="H1" s="123"/>
      <c r="I1" s="123"/>
      <c r="J1" s="123"/>
    </row>
    <row r="3" spans="1:12">
      <c r="D3" s="38" t="s">
        <v>78</v>
      </c>
      <c r="E3" s="70">
        <v>1</v>
      </c>
      <c r="F3" s="70">
        <v>2</v>
      </c>
      <c r="G3" s="70">
        <v>3</v>
      </c>
      <c r="H3" s="70">
        <v>4</v>
      </c>
      <c r="I3" s="70">
        <v>5</v>
      </c>
    </row>
    <row r="4" spans="1:12" ht="165">
      <c r="D4" s="108" t="s">
        <v>76</v>
      </c>
      <c r="E4" s="89" t="s">
        <v>121</v>
      </c>
      <c r="F4" s="89" t="s">
        <v>122</v>
      </c>
      <c r="G4" s="89" t="s">
        <v>123</v>
      </c>
      <c r="H4" s="89" t="s">
        <v>124</v>
      </c>
      <c r="I4" s="89" t="s">
        <v>125</v>
      </c>
      <c r="J4" s="108" t="s">
        <v>43</v>
      </c>
    </row>
    <row r="5" spans="1:12">
      <c r="A5" s="69" t="s">
        <v>70</v>
      </c>
      <c r="B5" s="87" t="s">
        <v>71</v>
      </c>
      <c r="C5" s="92" t="s">
        <v>72</v>
      </c>
      <c r="D5" s="87">
        <v>4</v>
      </c>
      <c r="E5" s="87" t="s">
        <v>106</v>
      </c>
      <c r="F5" s="87" t="s">
        <v>107</v>
      </c>
      <c r="G5" s="87" t="s">
        <v>108</v>
      </c>
      <c r="H5" s="87" t="s">
        <v>109</v>
      </c>
      <c r="I5" s="87" t="s">
        <v>110</v>
      </c>
      <c r="J5" s="87" t="s">
        <v>83</v>
      </c>
    </row>
    <row r="6" spans="1:12">
      <c r="A6" s="68">
        <v>1</v>
      </c>
      <c r="B6" s="3" t="str">
        <f>MARKAH!C13</f>
        <v/>
      </c>
      <c r="C6" s="91">
        <f>MARKAH!D13</f>
        <v>0</v>
      </c>
      <c r="D6" s="105"/>
      <c r="E6" s="85"/>
      <c r="F6" s="85"/>
      <c r="G6" s="85"/>
      <c r="H6" s="86"/>
      <c r="I6" s="85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v>2</v>
      </c>
      <c r="B7" s="3" t="str">
        <f>MARKAH!C14</f>
        <v/>
      </c>
      <c r="C7" s="91">
        <f>MARKAH!D14</f>
        <v>0</v>
      </c>
      <c r="D7" s="105"/>
      <c r="E7" s="85"/>
      <c r="F7" s="85"/>
      <c r="G7" s="85"/>
      <c r="H7" s="86"/>
      <c r="I7" s="85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v>3</v>
      </c>
      <c r="B8" s="3" t="str">
        <f>MARKAH!C15</f>
        <v/>
      </c>
      <c r="C8" s="91">
        <f>MARKAH!D15</f>
        <v>0</v>
      </c>
      <c r="D8" s="105"/>
      <c r="E8" s="85"/>
      <c r="F8" s="85"/>
      <c r="G8" s="85"/>
      <c r="H8" s="86"/>
      <c r="I8" s="85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v>4</v>
      </c>
      <c r="B9" s="3" t="str">
        <f>MARKAH!C16</f>
        <v/>
      </c>
      <c r="C9" s="91">
        <f>MARKAH!D16</f>
        <v>0</v>
      </c>
      <c r="D9" s="105"/>
      <c r="E9" s="85"/>
      <c r="F9" s="85"/>
      <c r="G9" s="85"/>
      <c r="H9" s="86"/>
      <c r="I9" s="85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v>5</v>
      </c>
      <c r="B10" s="3" t="str">
        <f>MARKAH!C17</f>
        <v/>
      </c>
      <c r="C10" s="91">
        <f>MARKAH!D17</f>
        <v>0</v>
      </c>
      <c r="D10" s="105"/>
      <c r="E10" s="85"/>
      <c r="F10" s="85"/>
      <c r="G10" s="85"/>
      <c r="H10" s="86"/>
      <c r="I10" s="85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v>6</v>
      </c>
      <c r="B11" s="3" t="str">
        <f>MARKAH!C18</f>
        <v/>
      </c>
      <c r="C11" s="91">
        <f>MARKAH!D18</f>
        <v>0</v>
      </c>
      <c r="D11" s="105"/>
      <c r="E11" s="85"/>
      <c r="F11" s="85"/>
      <c r="G11" s="85"/>
      <c r="H11" s="86"/>
      <c r="I11" s="85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v>7</v>
      </c>
      <c r="B12" s="3" t="str">
        <f>MARKAH!C19</f>
        <v/>
      </c>
      <c r="C12" s="91">
        <f>MARKAH!D19</f>
        <v>0</v>
      </c>
      <c r="D12" s="105"/>
      <c r="E12" s="85"/>
      <c r="F12" s="85"/>
      <c r="G12" s="85"/>
      <c r="H12" s="86"/>
      <c r="I12" s="85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v>8</v>
      </c>
      <c r="B13" s="3" t="str">
        <f>MARKAH!C20</f>
        <v/>
      </c>
      <c r="C13" s="91">
        <f>MARKAH!D20</f>
        <v>0</v>
      </c>
      <c r="D13" s="105"/>
      <c r="E13" s="85"/>
      <c r="F13" s="85"/>
      <c r="G13" s="85"/>
      <c r="H13" s="86"/>
      <c r="I13" s="85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v>9</v>
      </c>
      <c r="B14" s="3" t="str">
        <f>MARKAH!C21</f>
        <v/>
      </c>
      <c r="C14" s="91">
        <f>MARKAH!D21</f>
        <v>0</v>
      </c>
      <c r="D14" s="105"/>
      <c r="E14" s="85"/>
      <c r="F14" s="85"/>
      <c r="G14" s="85"/>
      <c r="H14" s="86"/>
      <c r="I14" s="85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v>10</v>
      </c>
      <c r="B15" s="3" t="str">
        <f>MARKAH!C22</f>
        <v/>
      </c>
      <c r="C15" s="91">
        <f>MARKAH!D22</f>
        <v>0</v>
      </c>
      <c r="D15" s="105"/>
      <c r="E15" s="85"/>
      <c r="F15" s="85"/>
      <c r="G15" s="85"/>
      <c r="H15" s="86"/>
      <c r="I15" s="85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v>11</v>
      </c>
      <c r="B16" s="3" t="str">
        <f>MARKAH!C23</f>
        <v/>
      </c>
      <c r="C16" s="91">
        <f>MARKAH!D23</f>
        <v>0</v>
      </c>
      <c r="D16" s="105"/>
      <c r="E16" s="85"/>
      <c r="F16" s="85"/>
      <c r="G16" s="85"/>
      <c r="H16" s="86"/>
      <c r="I16" s="85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v>12</v>
      </c>
      <c r="B17" s="3" t="str">
        <f>MARKAH!C24</f>
        <v/>
      </c>
      <c r="C17" s="91">
        <f>MARKAH!D24</f>
        <v>0</v>
      </c>
      <c r="D17" s="105"/>
      <c r="E17" s="85"/>
      <c r="F17" s="85"/>
      <c r="G17" s="85"/>
      <c r="H17" s="86"/>
      <c r="I17" s="85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v>13</v>
      </c>
      <c r="B18" s="3" t="str">
        <f>MARKAH!C25</f>
        <v/>
      </c>
      <c r="C18" s="91">
        <f>MARKAH!D25</f>
        <v>0</v>
      </c>
      <c r="D18" s="105"/>
      <c r="E18" s="85"/>
      <c r="F18" s="85"/>
      <c r="G18" s="85"/>
      <c r="H18" s="86"/>
      <c r="I18" s="85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v>14</v>
      </c>
      <c r="B19" s="3" t="str">
        <f>MARKAH!C26</f>
        <v/>
      </c>
      <c r="C19" s="91">
        <f>MARKAH!D26</f>
        <v>0</v>
      </c>
      <c r="D19" s="105"/>
      <c r="E19" s="85"/>
      <c r="F19" s="85"/>
      <c r="G19" s="85"/>
      <c r="H19" s="86"/>
      <c r="I19" s="85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v>15</v>
      </c>
      <c r="B20" s="3" t="str">
        <f>MARKAH!C27</f>
        <v/>
      </c>
      <c r="C20" s="91">
        <f>MARKAH!D27</f>
        <v>0</v>
      </c>
      <c r="D20" s="105"/>
      <c r="E20" s="85"/>
      <c r="F20" s="85"/>
      <c r="G20" s="85"/>
      <c r="H20" s="86"/>
      <c r="I20" s="85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v>16</v>
      </c>
      <c r="B21" s="3" t="str">
        <f>MARKAH!C28</f>
        <v/>
      </c>
      <c r="C21" s="91">
        <f>MARKAH!D28</f>
        <v>0</v>
      </c>
      <c r="D21" s="105"/>
      <c r="E21" s="85"/>
      <c r="F21" s="85"/>
      <c r="G21" s="85"/>
      <c r="H21" s="86"/>
      <c r="I21" s="85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v>17</v>
      </c>
      <c r="B22" s="3" t="str">
        <f>MARKAH!C29</f>
        <v/>
      </c>
      <c r="C22" s="91">
        <f>MARKAH!D29</f>
        <v>0</v>
      </c>
      <c r="D22" s="105"/>
      <c r="E22" s="85"/>
      <c r="F22" s="85"/>
      <c r="G22" s="85"/>
      <c r="H22" s="86"/>
      <c r="I22" s="85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v>18</v>
      </c>
      <c r="B23" s="3" t="str">
        <f>MARKAH!C30</f>
        <v/>
      </c>
      <c r="C23" s="91">
        <f>MARKAH!D30</f>
        <v>0</v>
      </c>
      <c r="D23" s="105"/>
      <c r="E23" s="85"/>
      <c r="F23" s="85"/>
      <c r="G23" s="85"/>
      <c r="H23" s="86"/>
      <c r="I23" s="85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v>19</v>
      </c>
      <c r="B24" s="3" t="str">
        <f>MARKAH!C31</f>
        <v/>
      </c>
      <c r="C24" s="91">
        <f>MARKAH!D31</f>
        <v>0</v>
      </c>
      <c r="D24" s="105"/>
      <c r="E24" s="85"/>
      <c r="F24" s="85"/>
      <c r="G24" s="85"/>
      <c r="H24" s="86"/>
      <c r="I24" s="85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v>20</v>
      </c>
      <c r="B25" s="3" t="str">
        <f>MARKAH!C32</f>
        <v/>
      </c>
      <c r="C25" s="91">
        <f>MARKAH!D32</f>
        <v>0</v>
      </c>
      <c r="D25" s="105"/>
      <c r="E25" s="85"/>
      <c r="F25" s="85"/>
      <c r="G25" s="85"/>
      <c r="H25" s="86"/>
      <c r="I25" s="85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v>21</v>
      </c>
      <c r="B26" s="3" t="str">
        <f>MARKAH!C33</f>
        <v/>
      </c>
      <c r="C26" s="91">
        <f>MARKAH!D33</f>
        <v>0</v>
      </c>
      <c r="D26" s="105"/>
      <c r="E26" s="85"/>
      <c r="F26" s="85"/>
      <c r="G26" s="85"/>
      <c r="H26" s="86"/>
      <c r="I26" s="85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v>22</v>
      </c>
      <c r="B27" s="3" t="str">
        <f>MARKAH!C34</f>
        <v/>
      </c>
      <c r="C27" s="91">
        <f>MARKAH!D34</f>
        <v>0</v>
      </c>
      <c r="D27" s="105"/>
      <c r="E27" s="85"/>
      <c r="F27" s="85"/>
      <c r="G27" s="85"/>
      <c r="H27" s="86"/>
      <c r="I27" s="85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v>23</v>
      </c>
      <c r="B28" s="3" t="str">
        <f>MARKAH!C35</f>
        <v/>
      </c>
      <c r="C28" s="91">
        <f>MARKAH!D35</f>
        <v>0</v>
      </c>
      <c r="D28" s="105"/>
      <c r="E28" s="85"/>
      <c r="F28" s="85"/>
      <c r="G28" s="85"/>
      <c r="H28" s="86"/>
      <c r="I28" s="85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v>24</v>
      </c>
      <c r="B29" s="3" t="str">
        <f>MARKAH!C36</f>
        <v/>
      </c>
      <c r="C29" s="91">
        <f>MARKAH!D36</f>
        <v>0</v>
      </c>
      <c r="D29" s="105"/>
      <c r="E29" s="85"/>
      <c r="F29" s="85"/>
      <c r="G29" s="85"/>
      <c r="H29" s="86"/>
      <c r="I29" s="85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v>25</v>
      </c>
      <c r="B30" s="3" t="str">
        <f>MARKAH!C37</f>
        <v/>
      </c>
      <c r="C30" s="91">
        <f>MARKAH!D37</f>
        <v>0</v>
      </c>
      <c r="D30" s="105"/>
      <c r="E30" s="85"/>
      <c r="F30" s="85"/>
      <c r="G30" s="85"/>
      <c r="H30" s="86"/>
      <c r="I30" s="85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v>26</v>
      </c>
      <c r="B31" s="3" t="str">
        <f>MARKAH!C38</f>
        <v/>
      </c>
      <c r="C31" s="91">
        <f>MARKAH!D38</f>
        <v>0</v>
      </c>
      <c r="D31" s="105"/>
      <c r="E31" s="85"/>
      <c r="F31" s="85"/>
      <c r="G31" s="85"/>
      <c r="H31" s="86"/>
      <c r="I31" s="85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v>27</v>
      </c>
      <c r="B32" s="3" t="str">
        <f>MARKAH!C39</f>
        <v/>
      </c>
      <c r="C32" s="91">
        <f>MARKAH!D39</f>
        <v>0</v>
      </c>
      <c r="D32" s="105"/>
      <c r="E32" s="85"/>
      <c r="F32" s="85"/>
      <c r="G32" s="85"/>
      <c r="H32" s="86"/>
      <c r="I32" s="85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v>28</v>
      </c>
      <c r="B33" s="3" t="str">
        <f>MARKAH!C40</f>
        <v/>
      </c>
      <c r="C33" s="91">
        <f>MARKAH!D40</f>
        <v>0</v>
      </c>
      <c r="D33" s="105"/>
      <c r="E33" s="85"/>
      <c r="F33" s="85"/>
      <c r="G33" s="85"/>
      <c r="H33" s="86"/>
      <c r="I33" s="85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v>29</v>
      </c>
      <c r="B34" s="3" t="str">
        <f>MARKAH!C41</f>
        <v/>
      </c>
      <c r="C34" s="91">
        <f>MARKAH!D41</f>
        <v>0</v>
      </c>
      <c r="D34" s="105"/>
      <c r="E34" s="85"/>
      <c r="F34" s="85"/>
      <c r="G34" s="85"/>
      <c r="H34" s="86"/>
      <c r="I34" s="85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v>30</v>
      </c>
      <c r="B35" s="3" t="str">
        <f>MARKAH!C42</f>
        <v/>
      </c>
      <c r="C35" s="91">
        <f>MARKAH!D42</f>
        <v>0</v>
      </c>
      <c r="D35" s="105"/>
      <c r="E35" s="85"/>
      <c r="F35" s="85"/>
      <c r="G35" s="85"/>
      <c r="H35" s="86"/>
      <c r="I35" s="85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v>31</v>
      </c>
      <c r="B36" s="3" t="str">
        <f>MARKAH!C43</f>
        <v/>
      </c>
      <c r="C36" s="91">
        <f>MARKAH!D43</f>
        <v>0</v>
      </c>
      <c r="D36" s="105"/>
      <c r="E36" s="85"/>
      <c r="F36" s="85"/>
      <c r="G36" s="85"/>
      <c r="H36" s="86"/>
      <c r="I36" s="85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v>32</v>
      </c>
      <c r="B37" s="3" t="str">
        <f>MARKAH!C44</f>
        <v/>
      </c>
      <c r="C37" s="91">
        <f>MARKAH!D44</f>
        <v>0</v>
      </c>
      <c r="D37" s="105"/>
      <c r="E37" s="85"/>
      <c r="F37" s="85"/>
      <c r="G37" s="85"/>
      <c r="H37" s="86"/>
      <c r="I37" s="85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v>33</v>
      </c>
      <c r="B38" s="3" t="str">
        <f>MARKAH!C45</f>
        <v/>
      </c>
      <c r="C38" s="91">
        <f>MARKAH!D45</f>
        <v>0</v>
      </c>
      <c r="D38" s="105"/>
      <c r="E38" s="85"/>
      <c r="F38" s="85"/>
      <c r="G38" s="85"/>
      <c r="H38" s="86"/>
      <c r="I38" s="85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v>34</v>
      </c>
      <c r="B39" s="3" t="str">
        <f>MARKAH!C46</f>
        <v/>
      </c>
      <c r="C39" s="91">
        <f>MARKAH!D46</f>
        <v>0</v>
      </c>
      <c r="D39" s="105"/>
      <c r="E39" s="85"/>
      <c r="F39" s="85"/>
      <c r="G39" s="85"/>
      <c r="H39" s="86"/>
      <c r="I39" s="85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v>35</v>
      </c>
      <c r="B40" s="3" t="str">
        <f>MARKAH!C47</f>
        <v/>
      </c>
      <c r="C40" s="91">
        <f>MARKAH!D47</f>
        <v>0</v>
      </c>
      <c r="D40" s="105"/>
      <c r="E40" s="85"/>
      <c r="F40" s="85"/>
      <c r="G40" s="85"/>
      <c r="H40" s="86"/>
      <c r="I40" s="85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v>36</v>
      </c>
      <c r="B41" s="3" t="str">
        <f>MARKAH!C48</f>
        <v/>
      </c>
      <c r="C41" s="91">
        <f>MARKAH!D48</f>
        <v>0</v>
      </c>
      <c r="D41" s="105"/>
      <c r="E41" s="85"/>
      <c r="F41" s="85"/>
      <c r="G41" s="85"/>
      <c r="H41" s="86"/>
      <c r="I41" s="85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v>37</v>
      </c>
      <c r="B42" s="3" t="str">
        <f>MARKAH!C49</f>
        <v/>
      </c>
      <c r="C42" s="91">
        <f>MARKAH!D49</f>
        <v>0</v>
      </c>
      <c r="D42" s="105"/>
      <c r="E42" s="85"/>
      <c r="F42" s="85"/>
      <c r="G42" s="85"/>
      <c r="H42" s="86"/>
      <c r="I42" s="85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v>38</v>
      </c>
      <c r="B43" s="3" t="str">
        <f>MARKAH!C50</f>
        <v/>
      </c>
      <c r="C43" s="91">
        <f>MARKAH!D50</f>
        <v>0</v>
      </c>
      <c r="D43" s="105"/>
      <c r="E43" s="85"/>
      <c r="F43" s="85"/>
      <c r="G43" s="85"/>
      <c r="H43" s="86"/>
      <c r="I43" s="85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v>39</v>
      </c>
      <c r="B44" s="3" t="str">
        <f>MARKAH!C51</f>
        <v/>
      </c>
      <c r="C44" s="91">
        <f>MARKAH!D51</f>
        <v>0</v>
      </c>
      <c r="D44" s="105"/>
      <c r="E44" s="85"/>
      <c r="F44" s="85"/>
      <c r="G44" s="85"/>
      <c r="H44" s="86"/>
      <c r="I44" s="85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v>40</v>
      </c>
      <c r="B45" s="3" t="str">
        <f>MARKAH!C52</f>
        <v/>
      </c>
      <c r="C45" s="91">
        <f>MARKAH!D52</f>
        <v>0</v>
      </c>
      <c r="D45" s="105"/>
      <c r="E45" s="85"/>
      <c r="F45" s="85"/>
      <c r="G45" s="85"/>
      <c r="H45" s="86"/>
      <c r="I45" s="85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v>41</v>
      </c>
      <c r="B46" s="3" t="str">
        <f>MARKAH!C53</f>
        <v/>
      </c>
      <c r="C46" s="91">
        <f>MARKAH!D53</f>
        <v>0</v>
      </c>
      <c r="D46" s="105"/>
      <c r="E46" s="85"/>
      <c r="F46" s="85"/>
      <c r="G46" s="85"/>
      <c r="H46" s="86"/>
      <c r="I46" s="85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v>42</v>
      </c>
      <c r="B47" s="3" t="str">
        <f>MARKAH!C54</f>
        <v/>
      </c>
      <c r="C47" s="91">
        <f>MARKAH!D54</f>
        <v>0</v>
      </c>
      <c r="D47" s="105"/>
      <c r="E47" s="85"/>
      <c r="F47" s="85"/>
      <c r="G47" s="85"/>
      <c r="H47" s="86"/>
      <c r="I47" s="85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v>43</v>
      </c>
      <c r="B48" s="3" t="str">
        <f>MARKAH!C55</f>
        <v/>
      </c>
      <c r="C48" s="91">
        <f>MARKAH!D55</f>
        <v>0</v>
      </c>
      <c r="D48" s="105"/>
      <c r="E48" s="85"/>
      <c r="F48" s="85"/>
      <c r="G48" s="85"/>
      <c r="H48" s="86"/>
      <c r="I48" s="85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v>44</v>
      </c>
      <c r="B49" s="3" t="str">
        <f>MARKAH!C56</f>
        <v/>
      </c>
      <c r="C49" s="91">
        <f>MARKAH!D56</f>
        <v>0</v>
      </c>
      <c r="D49" s="105"/>
      <c r="E49" s="85"/>
      <c r="F49" s="85"/>
      <c r="G49" s="85"/>
      <c r="H49" s="86"/>
      <c r="I49" s="85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v>45</v>
      </c>
      <c r="B50" s="3" t="str">
        <f>MARKAH!C57</f>
        <v/>
      </c>
      <c r="C50" s="91">
        <f>MARKAH!D57</f>
        <v>0</v>
      </c>
      <c r="D50" s="105"/>
      <c r="E50" s="85"/>
      <c r="F50" s="85"/>
      <c r="G50" s="85"/>
      <c r="H50" s="86"/>
      <c r="I50" s="85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v>46</v>
      </c>
      <c r="B51" s="3" t="str">
        <f>MARKAH!C58</f>
        <v/>
      </c>
      <c r="C51" s="91">
        <f>MARKAH!D58</f>
        <v>0</v>
      </c>
      <c r="D51" s="105"/>
      <c r="E51" s="85"/>
      <c r="F51" s="85"/>
      <c r="G51" s="85"/>
      <c r="H51" s="86"/>
      <c r="I51" s="85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v>47</v>
      </c>
      <c r="B52" s="3" t="str">
        <f>MARKAH!C59</f>
        <v/>
      </c>
      <c r="C52" s="91">
        <f>MARKAH!D59</f>
        <v>0</v>
      </c>
      <c r="D52" s="105"/>
      <c r="E52" s="85"/>
      <c r="F52" s="85"/>
      <c r="G52" s="85"/>
      <c r="H52" s="86"/>
      <c r="I52" s="85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v>48</v>
      </c>
      <c r="B53" s="3" t="str">
        <f>MARKAH!C60</f>
        <v/>
      </c>
      <c r="C53" s="91">
        <f>MARKAH!D60</f>
        <v>0</v>
      </c>
      <c r="D53" s="105"/>
      <c r="E53" s="85"/>
      <c r="F53" s="85"/>
      <c r="G53" s="85"/>
      <c r="H53" s="86"/>
      <c r="I53" s="85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v>49</v>
      </c>
      <c r="B54" s="3" t="str">
        <f>MARKAH!C61</f>
        <v/>
      </c>
      <c r="C54" s="91">
        <f>MARKAH!D61</f>
        <v>0</v>
      </c>
      <c r="D54" s="105"/>
      <c r="E54" s="85"/>
      <c r="F54" s="85"/>
      <c r="G54" s="85"/>
      <c r="H54" s="86"/>
      <c r="I54" s="85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v>50</v>
      </c>
      <c r="B55" s="3" t="str">
        <f>MARKAH!C62</f>
        <v/>
      </c>
      <c r="C55" s="91">
        <f>MARKAH!D62</f>
        <v>0</v>
      </c>
      <c r="D55" s="105"/>
      <c r="E55" s="85"/>
      <c r="F55" s="85"/>
      <c r="G55" s="85"/>
      <c r="H55" s="86"/>
      <c r="I55" s="85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v>51</v>
      </c>
      <c r="B56" s="3" t="str">
        <f>MARKAH!C63</f>
        <v/>
      </c>
      <c r="C56" s="91">
        <f>MARKAH!D63</f>
        <v>0</v>
      </c>
      <c r="D56" s="105"/>
      <c r="E56" s="85"/>
      <c r="F56" s="85"/>
      <c r="G56" s="85"/>
      <c r="H56" s="86"/>
      <c r="I56" s="85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v>52</v>
      </c>
      <c r="B57" s="3" t="str">
        <f>MARKAH!C64</f>
        <v/>
      </c>
      <c r="C57" s="91">
        <f>MARKAH!D64</f>
        <v>0</v>
      </c>
      <c r="D57" s="105"/>
      <c r="E57" s="85"/>
      <c r="F57" s="85"/>
      <c r="G57" s="85"/>
      <c r="H57" s="86"/>
      <c r="I57" s="85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v>53</v>
      </c>
      <c r="B58" s="3" t="str">
        <f>MARKAH!C65</f>
        <v/>
      </c>
      <c r="C58" s="91">
        <f>MARKAH!D65</f>
        <v>0</v>
      </c>
      <c r="D58" s="105"/>
      <c r="E58" s="85"/>
      <c r="F58" s="85"/>
      <c r="G58" s="85"/>
      <c r="H58" s="86"/>
      <c r="I58" s="85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v>54</v>
      </c>
      <c r="B59" s="3" t="str">
        <f>MARKAH!C66</f>
        <v/>
      </c>
      <c r="C59" s="91">
        <f>MARKAH!D66</f>
        <v>0</v>
      </c>
      <c r="D59" s="105"/>
      <c r="E59" s="85"/>
      <c r="F59" s="85"/>
      <c r="G59" s="85"/>
      <c r="H59" s="86"/>
      <c r="I59" s="85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v>55</v>
      </c>
      <c r="B60" s="3" t="str">
        <f>MARKAH!C67</f>
        <v/>
      </c>
      <c r="C60" s="91">
        <f>MARKAH!D67</f>
        <v>0</v>
      </c>
      <c r="D60" s="105"/>
      <c r="E60" s="85"/>
      <c r="F60" s="85"/>
      <c r="G60" s="85"/>
      <c r="H60" s="86"/>
      <c r="I60" s="85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v>56</v>
      </c>
      <c r="B61" s="3" t="str">
        <f>MARKAH!C68</f>
        <v/>
      </c>
      <c r="C61" s="91">
        <f>MARKAH!D68</f>
        <v>0</v>
      </c>
      <c r="D61" s="105"/>
      <c r="E61" s="85"/>
      <c r="F61" s="85"/>
      <c r="G61" s="85"/>
      <c r="H61" s="86"/>
      <c r="I61" s="85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v>57</v>
      </c>
      <c r="B62" s="3" t="str">
        <f>MARKAH!C69</f>
        <v/>
      </c>
      <c r="C62" s="91">
        <f>MARKAH!D69</f>
        <v>0</v>
      </c>
      <c r="D62" s="105"/>
      <c r="E62" s="85"/>
      <c r="F62" s="85"/>
      <c r="G62" s="85"/>
      <c r="H62" s="86"/>
      <c r="I62" s="85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v>58</v>
      </c>
      <c r="B63" s="88" t="str">
        <f>MARKAH!C70</f>
        <v/>
      </c>
      <c r="C63" s="93">
        <f>MARKAH!D70</f>
        <v>0</v>
      </c>
      <c r="D63" s="107"/>
      <c r="E63" s="85"/>
      <c r="F63" s="85"/>
      <c r="G63" s="85"/>
      <c r="H63" s="86"/>
      <c r="I63" s="85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v>59</v>
      </c>
      <c r="B64" s="3" t="str">
        <f>MARKAH!C71</f>
        <v/>
      </c>
      <c r="C64" s="91">
        <f>MARKAH!D71</f>
        <v>0</v>
      </c>
      <c r="D64" s="105"/>
      <c r="E64" s="85"/>
      <c r="F64" s="85"/>
      <c r="G64" s="85"/>
      <c r="H64" s="86"/>
      <c r="I64" s="85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v>60</v>
      </c>
      <c r="B65" s="3" t="str">
        <f>MARKAH!C72</f>
        <v/>
      </c>
      <c r="C65" s="91">
        <f>MARKAH!D72</f>
        <v>0</v>
      </c>
      <c r="D65" s="105"/>
      <c r="E65" s="85"/>
      <c r="F65" s="85"/>
      <c r="G65" s="85"/>
      <c r="H65" s="86"/>
      <c r="I65" s="85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v>61</v>
      </c>
      <c r="B66" s="3" t="str">
        <f>MARKAH!C73</f>
        <v/>
      </c>
      <c r="C66" s="91">
        <f>MARKAH!D73</f>
        <v>0</v>
      </c>
      <c r="D66" s="105"/>
      <c r="E66" s="85"/>
      <c r="F66" s="85"/>
      <c r="G66" s="85"/>
      <c r="H66" s="86"/>
      <c r="I66" s="85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 s="81">
        <v>62</v>
      </c>
      <c r="B67" s="3"/>
      <c r="C67" s="91">
        <f>MARKAH!D74</f>
        <v>0</v>
      </c>
      <c r="D67" s="105"/>
      <c r="E67" s="85"/>
      <c r="F67" s="85"/>
      <c r="G67" s="85"/>
      <c r="H67" s="86"/>
      <c r="I67" s="85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 s="81">
        <v>63</v>
      </c>
      <c r="B68" s="3"/>
      <c r="C68" s="91">
        <f>MARKAH!D75</f>
        <v>0</v>
      </c>
      <c r="D68" s="105"/>
      <c r="E68" s="85"/>
      <c r="F68" s="85"/>
      <c r="G68" s="85"/>
      <c r="H68" s="86"/>
      <c r="I68" s="85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 s="81">
        <v>64</v>
      </c>
      <c r="B69" s="3"/>
      <c r="C69" s="91">
        <f>MARKAH!D76</f>
        <v>0</v>
      </c>
      <c r="D69" s="105"/>
      <c r="E69" s="85"/>
      <c r="F69" s="85"/>
      <c r="G69" s="85"/>
      <c r="H69" s="86"/>
      <c r="I69" s="85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 s="81">
        <v>65</v>
      </c>
      <c r="B70" s="3"/>
      <c r="C70" s="91">
        <f>MARKAH!D77</f>
        <v>0</v>
      </c>
      <c r="D70" s="105"/>
      <c r="E70" s="85"/>
      <c r="F70" s="85"/>
      <c r="G70" s="85"/>
      <c r="H70" s="86"/>
      <c r="I70" s="85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 s="81">
        <v>66</v>
      </c>
      <c r="B71" s="3"/>
      <c r="C71" s="91">
        <f>MARKAH!D78</f>
        <v>0</v>
      </c>
      <c r="D71" s="105"/>
      <c r="E71" s="85"/>
      <c r="F71" s="85"/>
      <c r="G71" s="85"/>
      <c r="H71" s="86"/>
      <c r="I71" s="85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 s="81">
        <v>67</v>
      </c>
      <c r="B72" s="3"/>
      <c r="C72" s="91">
        <f>MARKAH!D79</f>
        <v>0</v>
      </c>
      <c r="D72" s="105"/>
      <c r="E72" s="85"/>
      <c r="F72" s="85"/>
      <c r="G72" s="85"/>
      <c r="H72" s="86"/>
      <c r="I72" s="85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 s="81">
        <v>68</v>
      </c>
      <c r="B73" s="3"/>
      <c r="C73" s="91">
        <f>MARKAH!D80</f>
        <v>0</v>
      </c>
      <c r="D73" s="105"/>
      <c r="E73" s="85"/>
      <c r="F73" s="85"/>
      <c r="G73" s="85"/>
      <c r="H73" s="86"/>
      <c r="I73" s="85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 s="81">
        <v>69</v>
      </c>
      <c r="B74" s="3"/>
      <c r="C74" s="91">
        <f>MARKAH!D81</f>
        <v>0</v>
      </c>
      <c r="D74" s="105"/>
      <c r="E74" s="85"/>
      <c r="F74" s="85"/>
      <c r="G74" s="85"/>
      <c r="H74" s="86"/>
      <c r="I74" s="85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 s="81">
        <v>70</v>
      </c>
      <c r="B75" s="3"/>
      <c r="C75" s="91">
        <f>MARKAH!D82</f>
        <v>0</v>
      </c>
      <c r="D75" s="105"/>
      <c r="E75" s="85"/>
      <c r="F75" s="85"/>
      <c r="G75" s="85"/>
      <c r="H75" s="86"/>
      <c r="I75" s="85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 s="81">
        <v>71</v>
      </c>
      <c r="B76" s="3"/>
      <c r="C76" s="91">
        <f>MARKAH!D83</f>
        <v>0</v>
      </c>
      <c r="D76" s="105"/>
      <c r="E76" s="85"/>
      <c r="F76" s="85"/>
      <c r="G76" s="85"/>
      <c r="H76" s="86"/>
      <c r="I76" s="85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 s="81">
        <v>72</v>
      </c>
      <c r="B77" s="3"/>
      <c r="C77" s="91">
        <f>MARKAH!D84</f>
        <v>0</v>
      </c>
      <c r="D77" s="105"/>
      <c r="E77" s="85"/>
      <c r="F77" s="85"/>
      <c r="G77" s="85"/>
      <c r="H77" s="86"/>
      <c r="I77" s="85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 s="81">
        <v>73</v>
      </c>
      <c r="B78" s="3"/>
      <c r="C78" s="91">
        <f>MARKAH!D85</f>
        <v>0</v>
      </c>
      <c r="D78" s="105"/>
      <c r="E78" s="85"/>
      <c r="F78" s="85"/>
      <c r="G78" s="85"/>
      <c r="H78" s="86"/>
      <c r="I78" s="85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 s="81">
        <v>74</v>
      </c>
      <c r="B79" s="3"/>
      <c r="C79" s="91">
        <f>MARKAH!D86</f>
        <v>0</v>
      </c>
      <c r="D79" s="105"/>
      <c r="E79" s="85"/>
      <c r="F79" s="85"/>
      <c r="G79" s="85"/>
      <c r="H79" s="86"/>
      <c r="I79" s="85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 s="81">
        <v>75</v>
      </c>
      <c r="B80" s="3"/>
      <c r="C80" s="91">
        <f>MARKAH!D87</f>
        <v>0</v>
      </c>
      <c r="D80" s="105"/>
      <c r="E80" s="85"/>
      <c r="F80" s="85"/>
      <c r="G80" s="85"/>
      <c r="H80" s="86"/>
      <c r="I80" s="85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 s="81">
        <v>76</v>
      </c>
      <c r="B81" s="3"/>
      <c r="C81" s="91">
        <f>MARKAH!D88</f>
        <v>0</v>
      </c>
      <c r="D81" s="105"/>
      <c r="E81" s="85"/>
      <c r="F81" s="85"/>
      <c r="G81" s="85"/>
      <c r="H81" s="86"/>
      <c r="I81" s="85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 s="81">
        <v>77</v>
      </c>
      <c r="B82" s="3"/>
      <c r="C82" s="91">
        <f>MARKAH!D89</f>
        <v>0</v>
      </c>
      <c r="D82" s="105"/>
      <c r="E82" s="85"/>
      <c r="F82" s="85"/>
      <c r="G82" s="85"/>
      <c r="H82" s="86"/>
      <c r="I82" s="85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 s="81">
        <v>78</v>
      </c>
      <c r="B83" s="3"/>
      <c r="C83" s="91">
        <f>MARKAH!D90</f>
        <v>0</v>
      </c>
      <c r="D83" s="105"/>
      <c r="E83" s="85"/>
      <c r="F83" s="85"/>
      <c r="G83" s="85"/>
      <c r="H83" s="86"/>
      <c r="I83" s="85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 s="81">
        <v>79</v>
      </c>
      <c r="B84" s="3"/>
      <c r="C84" s="91">
        <f>MARKAH!D91</f>
        <v>0</v>
      </c>
      <c r="D84" s="105"/>
      <c r="E84" s="85"/>
      <c r="F84" s="85"/>
      <c r="G84" s="85"/>
      <c r="H84" s="86"/>
      <c r="I84" s="85"/>
      <c r="J84" s="13">
        <f t="shared" si="3"/>
        <v>0</v>
      </c>
      <c r="K84">
        <f t="shared" si="4"/>
        <v>5</v>
      </c>
      <c r="L84" s="79" t="str">
        <f t="shared" si="5"/>
        <v/>
      </c>
    </row>
    <row r="85" spans="1:12" ht="11.25" customHeight="1"/>
    <row r="86" spans="1:12" hidden="1"/>
    <row r="87" spans="1:12">
      <c r="B87" s="1" t="s">
        <v>79</v>
      </c>
      <c r="D87" t="s">
        <v>81</v>
      </c>
    </row>
    <row r="89" spans="1:12">
      <c r="B89" s="1" t="s">
        <v>80</v>
      </c>
      <c r="D89" t="s">
        <v>82</v>
      </c>
    </row>
    <row r="90" spans="1:12">
      <c r="B90" s="1">
        <f>MARKAH!C97</f>
        <v>0</v>
      </c>
    </row>
    <row r="91" spans="1:12">
      <c r="B91" s="1" t="str">
        <f>MARKAH!C98</f>
        <v>Fasilitator</v>
      </c>
      <c r="C91" s="80" t="str">
        <f>MARKAH!D98</f>
        <v/>
      </c>
    </row>
    <row r="92" spans="1:12">
      <c r="B92" s="1" t="str">
        <f>MARKAH!C99</f>
        <v>Kumpulan</v>
      </c>
      <c r="C92" s="80">
        <f>MARKAH!D99</f>
        <v>0</v>
      </c>
    </row>
  </sheetData>
  <mergeCells count="1">
    <mergeCell ref="A1:J1"/>
  </mergeCells>
  <conditionalFormatting sqref="A6:J84">
    <cfRule type="expression" dxfId="8" priority="1">
      <formula>$K6&lt;4</formula>
    </cfRule>
  </conditionalFormatting>
  <pageMargins left="0.25" right="0.25" top="0.75" bottom="0.75" header="0.3" footer="0.3"/>
  <pageSetup scale="89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Data!$A$17:$A$20</xm:f>
          </x14:formula1>
          <xm:sqref>I6:I84</xm:sqref>
        </x14:dataValidation>
        <x14:dataValidation type="list" allowBlank="1" showInputMessage="1" showErrorMessage="1" xr:uid="{00000000-0002-0000-0100-000001000000}">
          <x14:formula1>
            <xm:f>Data!$A$13:$A$16</xm:f>
          </x14:formula1>
          <xm:sqref>H6:H84</xm:sqref>
        </x14:dataValidation>
        <x14:dataValidation type="list" allowBlank="1" showInputMessage="1" showErrorMessage="1" xr:uid="{00000000-0002-0000-0100-000002000000}">
          <x14:formula1>
            <xm:f>Data!$A$9:$A$12</xm:f>
          </x14:formula1>
          <xm:sqref>G6:G84</xm:sqref>
        </x14:dataValidation>
        <x14:dataValidation type="list" allowBlank="1" showInputMessage="1" showErrorMessage="1" xr:uid="{00000000-0002-0000-0100-000003000000}">
          <x14:formula1>
            <xm:f>Data!$A$5:$A$8</xm:f>
          </x14:formula1>
          <xm:sqref>F6:F84</xm:sqref>
        </x14:dataValidation>
        <x14:dataValidation type="list" allowBlank="1" showInputMessage="1" showErrorMessage="1" xr:uid="{00000000-0002-0000-0100-000004000000}">
          <x14:formula1>
            <xm:f>Data!$A$1:$A$4</xm:f>
          </x14:formula1>
          <xm:sqref>E6:E84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L93"/>
  <sheetViews>
    <sheetView workbookViewId="0">
      <selection activeCell="E6" sqref="E6"/>
    </sheetView>
  </sheetViews>
  <sheetFormatPr defaultColWidth="8.7109375" defaultRowHeight="15"/>
  <cols>
    <col min="1" max="1" width="4.85546875" customWidth="1"/>
    <col min="2" max="2" width="11" style="1" customWidth="1"/>
    <col min="3" max="3" width="45.85546875" style="80" customWidth="1"/>
    <col min="4" max="4" width="11" customWidth="1"/>
    <col min="5" max="5" width="12.7109375" customWidth="1"/>
    <col min="6" max="6" width="13" customWidth="1"/>
    <col min="7" max="7" width="17" customWidth="1"/>
    <col min="8" max="8" width="13" customWidth="1"/>
    <col min="9" max="9" width="13.42578125" customWidth="1"/>
    <col min="11" max="11" width="2.140625" hidden="1" customWidth="1"/>
    <col min="12" max="12" width="8.7109375" style="79"/>
  </cols>
  <sheetData>
    <row r="1" spans="1:12">
      <c r="A1" s="123" t="s">
        <v>102</v>
      </c>
      <c r="B1" s="123"/>
      <c r="C1" s="123"/>
      <c r="D1" s="123"/>
      <c r="E1" s="123"/>
      <c r="F1" s="123"/>
      <c r="G1" s="123"/>
      <c r="H1" s="123"/>
      <c r="I1" s="123"/>
      <c r="J1" s="123"/>
    </row>
    <row r="3" spans="1:12">
      <c r="D3" s="38" t="s">
        <v>78</v>
      </c>
      <c r="E3" s="70">
        <v>1</v>
      </c>
      <c r="F3" s="70">
        <v>2</v>
      </c>
      <c r="G3" s="70">
        <v>3</v>
      </c>
      <c r="H3" s="70">
        <v>4</v>
      </c>
      <c r="I3" s="70">
        <v>5</v>
      </c>
    </row>
    <row r="4" spans="1:12" ht="216.75">
      <c r="D4" s="108" t="s">
        <v>76</v>
      </c>
      <c r="E4" s="118" t="s">
        <v>126</v>
      </c>
      <c r="F4" s="118" t="s">
        <v>127</v>
      </c>
      <c r="G4" s="118" t="s">
        <v>128</v>
      </c>
      <c r="H4" s="118" t="s">
        <v>129</v>
      </c>
      <c r="I4" s="118" t="s">
        <v>130</v>
      </c>
      <c r="J4" s="108" t="s">
        <v>43</v>
      </c>
    </row>
    <row r="5" spans="1:12">
      <c r="A5" s="69" t="s">
        <v>70</v>
      </c>
      <c r="B5" s="87" t="s">
        <v>71</v>
      </c>
      <c r="C5" s="90" t="s">
        <v>72</v>
      </c>
      <c r="D5" s="87">
        <v>6</v>
      </c>
      <c r="E5" s="87" t="s">
        <v>111</v>
      </c>
      <c r="F5" s="87" t="s">
        <v>112</v>
      </c>
      <c r="G5" s="87" t="s">
        <v>113</v>
      </c>
      <c r="H5" s="87" t="s">
        <v>114</v>
      </c>
      <c r="I5" s="87" t="s">
        <v>115</v>
      </c>
      <c r="J5" s="87" t="s">
        <v>77</v>
      </c>
    </row>
    <row r="6" spans="1:12">
      <c r="A6" s="68">
        <v>1</v>
      </c>
      <c r="B6" s="3" t="str">
        <f>MARKAH!C13</f>
        <v/>
      </c>
      <c r="C6" s="91">
        <f>MARKAH!D13</f>
        <v>0</v>
      </c>
      <c r="D6" s="106"/>
      <c r="E6" s="3"/>
      <c r="F6" s="3"/>
      <c r="G6" s="3"/>
      <c r="H6" s="3"/>
      <c r="I6" s="3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v>2</v>
      </c>
      <c r="B7" s="3" t="str">
        <f>MARKAH!C14</f>
        <v/>
      </c>
      <c r="C7" s="91">
        <f>MARKAH!D14</f>
        <v>0</v>
      </c>
      <c r="D7" s="106"/>
      <c r="E7" s="3"/>
      <c r="F7" s="3"/>
      <c r="G7" s="3"/>
      <c r="H7" s="3"/>
      <c r="I7" s="3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v>3</v>
      </c>
      <c r="B8" s="3" t="str">
        <f>MARKAH!C15</f>
        <v/>
      </c>
      <c r="C8" s="91">
        <f>MARKAH!D15</f>
        <v>0</v>
      </c>
      <c r="D8" s="106"/>
      <c r="E8" s="3"/>
      <c r="F8" s="3"/>
      <c r="G8" s="3"/>
      <c r="H8" s="3"/>
      <c r="I8" s="3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v>4</v>
      </c>
      <c r="B9" s="3" t="str">
        <f>MARKAH!C16</f>
        <v/>
      </c>
      <c r="C9" s="91">
        <f>MARKAH!D16</f>
        <v>0</v>
      </c>
      <c r="D9" s="106"/>
      <c r="E9" s="3"/>
      <c r="F9" s="3"/>
      <c r="G9" s="3"/>
      <c r="H9" s="3"/>
      <c r="I9" s="3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v>5</v>
      </c>
      <c r="B10" s="3" t="str">
        <f>MARKAH!C17</f>
        <v/>
      </c>
      <c r="C10" s="91">
        <f>MARKAH!D17</f>
        <v>0</v>
      </c>
      <c r="D10" s="106"/>
      <c r="E10" s="3"/>
      <c r="F10" s="3"/>
      <c r="G10" s="3"/>
      <c r="H10" s="3"/>
      <c r="I10" s="3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v>6</v>
      </c>
      <c r="B11" s="3" t="str">
        <f>MARKAH!C18</f>
        <v/>
      </c>
      <c r="C11" s="91">
        <f>MARKAH!D18</f>
        <v>0</v>
      </c>
      <c r="D11" s="106"/>
      <c r="E11" s="3"/>
      <c r="F11" s="3"/>
      <c r="G11" s="3"/>
      <c r="H11" s="3"/>
      <c r="I11" s="3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v>7</v>
      </c>
      <c r="B12" s="3" t="str">
        <f>MARKAH!C19</f>
        <v/>
      </c>
      <c r="C12" s="91">
        <f>MARKAH!D19</f>
        <v>0</v>
      </c>
      <c r="D12" s="106"/>
      <c r="E12" s="3"/>
      <c r="F12" s="3"/>
      <c r="G12" s="3"/>
      <c r="H12" s="3"/>
      <c r="I12" s="3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v>8</v>
      </c>
      <c r="B13" s="3" t="str">
        <f>MARKAH!C20</f>
        <v/>
      </c>
      <c r="C13" s="91">
        <f>MARKAH!D20</f>
        <v>0</v>
      </c>
      <c r="D13" s="106"/>
      <c r="E13" s="3"/>
      <c r="F13" s="3"/>
      <c r="G13" s="3"/>
      <c r="H13" s="3"/>
      <c r="I13" s="3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v>9</v>
      </c>
      <c r="B14" s="3" t="str">
        <f>MARKAH!C21</f>
        <v/>
      </c>
      <c r="C14" s="91">
        <f>MARKAH!D21</f>
        <v>0</v>
      </c>
      <c r="D14" s="106"/>
      <c r="E14" s="3"/>
      <c r="F14" s="3"/>
      <c r="G14" s="3"/>
      <c r="H14" s="3"/>
      <c r="I14" s="3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v>10</v>
      </c>
      <c r="B15" s="3" t="str">
        <f>MARKAH!C22</f>
        <v/>
      </c>
      <c r="C15" s="91">
        <f>MARKAH!D22</f>
        <v>0</v>
      </c>
      <c r="D15" s="106"/>
      <c r="E15" s="3"/>
      <c r="F15" s="3"/>
      <c r="G15" s="3"/>
      <c r="H15" s="3"/>
      <c r="I15" s="3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v>11</v>
      </c>
      <c r="B16" s="3" t="str">
        <f>MARKAH!C23</f>
        <v/>
      </c>
      <c r="C16" s="91">
        <f>MARKAH!D23</f>
        <v>0</v>
      </c>
      <c r="D16" s="106"/>
      <c r="E16" s="3"/>
      <c r="F16" s="3"/>
      <c r="G16" s="3"/>
      <c r="H16" s="3"/>
      <c r="I16" s="3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v>12</v>
      </c>
      <c r="B17" s="3" t="str">
        <f>MARKAH!C24</f>
        <v/>
      </c>
      <c r="C17" s="91">
        <f>MARKAH!D24</f>
        <v>0</v>
      </c>
      <c r="D17" s="106"/>
      <c r="E17" s="3"/>
      <c r="F17" s="3"/>
      <c r="G17" s="3"/>
      <c r="H17" s="3"/>
      <c r="I17" s="3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v>13</v>
      </c>
      <c r="B18" s="3" t="str">
        <f>MARKAH!C25</f>
        <v/>
      </c>
      <c r="C18" s="91">
        <f>MARKAH!D25</f>
        <v>0</v>
      </c>
      <c r="D18" s="106"/>
      <c r="E18" s="3"/>
      <c r="F18" s="3"/>
      <c r="G18" s="3"/>
      <c r="H18" s="3"/>
      <c r="I18" s="3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v>14</v>
      </c>
      <c r="B19" s="3" t="str">
        <f>MARKAH!C26</f>
        <v/>
      </c>
      <c r="C19" s="91">
        <f>MARKAH!D26</f>
        <v>0</v>
      </c>
      <c r="D19" s="106"/>
      <c r="E19" s="3"/>
      <c r="F19" s="3"/>
      <c r="G19" s="3"/>
      <c r="H19" s="3"/>
      <c r="I19" s="3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v>15</v>
      </c>
      <c r="B20" s="3" t="str">
        <f>MARKAH!C27</f>
        <v/>
      </c>
      <c r="C20" s="91">
        <f>MARKAH!D27</f>
        <v>0</v>
      </c>
      <c r="D20" s="106"/>
      <c r="E20" s="3"/>
      <c r="F20" s="3"/>
      <c r="G20" s="3"/>
      <c r="H20" s="3"/>
      <c r="I20" s="3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v>16</v>
      </c>
      <c r="B21" s="3" t="str">
        <f>MARKAH!C28</f>
        <v/>
      </c>
      <c r="C21" s="91">
        <f>MARKAH!D28</f>
        <v>0</v>
      </c>
      <c r="D21" s="106"/>
      <c r="E21" s="3"/>
      <c r="F21" s="3"/>
      <c r="G21" s="3"/>
      <c r="H21" s="3"/>
      <c r="I21" s="3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v>17</v>
      </c>
      <c r="B22" s="3" t="str">
        <f>MARKAH!C29</f>
        <v/>
      </c>
      <c r="C22" s="91">
        <f>MARKAH!D29</f>
        <v>0</v>
      </c>
      <c r="D22" s="106"/>
      <c r="E22" s="3"/>
      <c r="F22" s="3"/>
      <c r="G22" s="3"/>
      <c r="H22" s="3"/>
      <c r="I22" s="3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v>18</v>
      </c>
      <c r="B23" s="3" t="str">
        <f>MARKAH!C30</f>
        <v/>
      </c>
      <c r="C23" s="91">
        <f>MARKAH!D30</f>
        <v>0</v>
      </c>
      <c r="D23" s="106"/>
      <c r="E23" s="3"/>
      <c r="F23" s="3"/>
      <c r="G23" s="3"/>
      <c r="H23" s="3"/>
      <c r="I23" s="3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v>19</v>
      </c>
      <c r="B24" s="3" t="str">
        <f>MARKAH!C31</f>
        <v/>
      </c>
      <c r="C24" s="91">
        <f>MARKAH!D31</f>
        <v>0</v>
      </c>
      <c r="D24" s="106"/>
      <c r="E24" s="3"/>
      <c r="F24" s="3"/>
      <c r="G24" s="3"/>
      <c r="H24" s="3"/>
      <c r="I24" s="3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v>20</v>
      </c>
      <c r="B25" s="3" t="str">
        <f>MARKAH!C32</f>
        <v/>
      </c>
      <c r="C25" s="91">
        <f>MARKAH!D32</f>
        <v>0</v>
      </c>
      <c r="D25" s="106"/>
      <c r="E25" s="3"/>
      <c r="F25" s="3"/>
      <c r="G25" s="3"/>
      <c r="H25" s="3"/>
      <c r="I25" s="3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v>21</v>
      </c>
      <c r="B26" s="3" t="str">
        <f>MARKAH!C33</f>
        <v/>
      </c>
      <c r="C26" s="91">
        <f>MARKAH!D33</f>
        <v>0</v>
      </c>
      <c r="D26" s="106"/>
      <c r="E26" s="3"/>
      <c r="F26" s="3"/>
      <c r="G26" s="3"/>
      <c r="H26" s="3"/>
      <c r="I26" s="3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v>22</v>
      </c>
      <c r="B27" s="3" t="str">
        <f>MARKAH!C34</f>
        <v/>
      </c>
      <c r="C27" s="91">
        <f>MARKAH!D34</f>
        <v>0</v>
      </c>
      <c r="D27" s="106"/>
      <c r="E27" s="3"/>
      <c r="F27" s="3"/>
      <c r="G27" s="3"/>
      <c r="H27" s="3"/>
      <c r="I27" s="3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v>23</v>
      </c>
      <c r="B28" s="3" t="str">
        <f>MARKAH!C35</f>
        <v/>
      </c>
      <c r="C28" s="91">
        <f>MARKAH!D35</f>
        <v>0</v>
      </c>
      <c r="D28" s="106"/>
      <c r="E28" s="3"/>
      <c r="F28" s="3"/>
      <c r="G28" s="3"/>
      <c r="H28" s="3"/>
      <c r="I28" s="3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v>24</v>
      </c>
      <c r="B29" s="3" t="str">
        <f>MARKAH!C36</f>
        <v/>
      </c>
      <c r="C29" s="91">
        <f>MARKAH!D36</f>
        <v>0</v>
      </c>
      <c r="D29" s="106"/>
      <c r="E29" s="3"/>
      <c r="F29" s="3"/>
      <c r="G29" s="3"/>
      <c r="H29" s="3"/>
      <c r="I29" s="3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v>25</v>
      </c>
      <c r="B30" s="3" t="str">
        <f>MARKAH!C37</f>
        <v/>
      </c>
      <c r="C30" s="91">
        <f>MARKAH!D37</f>
        <v>0</v>
      </c>
      <c r="D30" s="106"/>
      <c r="E30" s="3"/>
      <c r="F30" s="3"/>
      <c r="G30" s="3"/>
      <c r="H30" s="3"/>
      <c r="I30" s="3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v>26</v>
      </c>
      <c r="B31" s="3" t="str">
        <f>MARKAH!C38</f>
        <v/>
      </c>
      <c r="C31" s="91">
        <f>MARKAH!D38</f>
        <v>0</v>
      </c>
      <c r="D31" s="106"/>
      <c r="E31" s="3"/>
      <c r="F31" s="3"/>
      <c r="G31" s="3"/>
      <c r="H31" s="3"/>
      <c r="I31" s="3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v>27</v>
      </c>
      <c r="B32" s="3" t="str">
        <f>MARKAH!C39</f>
        <v/>
      </c>
      <c r="C32" s="91">
        <f>MARKAH!D39</f>
        <v>0</v>
      </c>
      <c r="D32" s="106"/>
      <c r="E32" s="3"/>
      <c r="F32" s="3"/>
      <c r="G32" s="3"/>
      <c r="H32" s="3"/>
      <c r="I32" s="3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v>28</v>
      </c>
      <c r="B33" s="3" t="str">
        <f>MARKAH!C40</f>
        <v/>
      </c>
      <c r="C33" s="91">
        <f>MARKAH!D40</f>
        <v>0</v>
      </c>
      <c r="D33" s="106"/>
      <c r="E33" s="3"/>
      <c r="F33" s="3"/>
      <c r="G33" s="3"/>
      <c r="H33" s="3"/>
      <c r="I33" s="3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v>29</v>
      </c>
      <c r="B34" s="3" t="str">
        <f>MARKAH!C41</f>
        <v/>
      </c>
      <c r="C34" s="91">
        <f>MARKAH!D41</f>
        <v>0</v>
      </c>
      <c r="D34" s="106"/>
      <c r="E34" s="3"/>
      <c r="F34" s="3"/>
      <c r="G34" s="3"/>
      <c r="H34" s="3"/>
      <c r="I34" s="3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v>30</v>
      </c>
      <c r="B35" s="3" t="str">
        <f>MARKAH!C42</f>
        <v/>
      </c>
      <c r="C35" s="91">
        <f>MARKAH!D42</f>
        <v>0</v>
      </c>
      <c r="D35" s="106"/>
      <c r="E35" s="3"/>
      <c r="F35" s="3"/>
      <c r="G35" s="3"/>
      <c r="H35" s="3"/>
      <c r="I35" s="3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v>31</v>
      </c>
      <c r="B36" s="3" t="str">
        <f>MARKAH!C43</f>
        <v/>
      </c>
      <c r="C36" s="91">
        <f>MARKAH!D43</f>
        <v>0</v>
      </c>
      <c r="D36" s="106"/>
      <c r="E36" s="3"/>
      <c r="F36" s="3"/>
      <c r="G36" s="3"/>
      <c r="H36" s="3"/>
      <c r="I36" s="3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v>32</v>
      </c>
      <c r="B37" s="3" t="str">
        <f>MARKAH!C44</f>
        <v/>
      </c>
      <c r="C37" s="91">
        <f>MARKAH!D44</f>
        <v>0</v>
      </c>
      <c r="D37" s="106"/>
      <c r="E37" s="3"/>
      <c r="F37" s="3"/>
      <c r="G37" s="3"/>
      <c r="H37" s="3"/>
      <c r="I37" s="3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v>33</v>
      </c>
      <c r="B38" s="3" t="str">
        <f>MARKAH!C45</f>
        <v/>
      </c>
      <c r="C38" s="91">
        <f>MARKAH!D45</f>
        <v>0</v>
      </c>
      <c r="D38" s="106"/>
      <c r="E38" s="3"/>
      <c r="F38" s="3"/>
      <c r="G38" s="3"/>
      <c r="H38" s="3"/>
      <c r="I38" s="3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v>34</v>
      </c>
      <c r="B39" s="3" t="str">
        <f>MARKAH!C46</f>
        <v/>
      </c>
      <c r="C39" s="91">
        <f>MARKAH!D46</f>
        <v>0</v>
      </c>
      <c r="D39" s="106"/>
      <c r="E39" s="3"/>
      <c r="F39" s="3"/>
      <c r="G39" s="3"/>
      <c r="H39" s="3"/>
      <c r="I39" s="3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v>35</v>
      </c>
      <c r="B40" s="3" t="str">
        <f>MARKAH!C47</f>
        <v/>
      </c>
      <c r="C40" s="91">
        <f>MARKAH!D47</f>
        <v>0</v>
      </c>
      <c r="D40" s="106"/>
      <c r="E40" s="3"/>
      <c r="F40" s="3"/>
      <c r="G40" s="3"/>
      <c r="H40" s="3"/>
      <c r="I40" s="3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v>36</v>
      </c>
      <c r="B41" s="3" t="str">
        <f>MARKAH!C48</f>
        <v/>
      </c>
      <c r="C41" s="91">
        <f>MARKAH!D48</f>
        <v>0</v>
      </c>
      <c r="D41" s="106"/>
      <c r="E41" s="3"/>
      <c r="F41" s="3"/>
      <c r="G41" s="3"/>
      <c r="H41" s="3"/>
      <c r="I41" s="3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v>37</v>
      </c>
      <c r="B42" s="3" t="str">
        <f>MARKAH!C49</f>
        <v/>
      </c>
      <c r="C42" s="91">
        <f>MARKAH!D49</f>
        <v>0</v>
      </c>
      <c r="D42" s="106"/>
      <c r="E42" s="3"/>
      <c r="F42" s="3"/>
      <c r="G42" s="3"/>
      <c r="H42" s="3"/>
      <c r="I42" s="3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v>38</v>
      </c>
      <c r="B43" s="3" t="str">
        <f>MARKAH!C50</f>
        <v/>
      </c>
      <c r="C43" s="91">
        <f>MARKAH!D50</f>
        <v>0</v>
      </c>
      <c r="D43" s="106"/>
      <c r="E43" s="3"/>
      <c r="F43" s="3"/>
      <c r="G43" s="3"/>
      <c r="H43" s="3"/>
      <c r="I43" s="3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v>39</v>
      </c>
      <c r="B44" s="3" t="str">
        <f>MARKAH!C51</f>
        <v/>
      </c>
      <c r="C44" s="91">
        <f>MARKAH!D51</f>
        <v>0</v>
      </c>
      <c r="D44" s="106"/>
      <c r="E44" s="3"/>
      <c r="F44" s="3"/>
      <c r="G44" s="3"/>
      <c r="H44" s="3"/>
      <c r="I44" s="3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v>40</v>
      </c>
      <c r="B45" s="3" t="str">
        <f>MARKAH!C52</f>
        <v/>
      </c>
      <c r="C45" s="91">
        <f>MARKAH!D52</f>
        <v>0</v>
      </c>
      <c r="D45" s="106"/>
      <c r="E45" s="3"/>
      <c r="F45" s="3"/>
      <c r="G45" s="3"/>
      <c r="H45" s="3"/>
      <c r="I45" s="3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v>41</v>
      </c>
      <c r="B46" s="3" t="str">
        <f>MARKAH!C53</f>
        <v/>
      </c>
      <c r="C46" s="91">
        <f>MARKAH!D53</f>
        <v>0</v>
      </c>
      <c r="D46" s="106"/>
      <c r="E46" s="3"/>
      <c r="F46" s="3"/>
      <c r="G46" s="3"/>
      <c r="H46" s="3"/>
      <c r="I46" s="3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v>42</v>
      </c>
      <c r="B47" s="3" t="str">
        <f>MARKAH!C54</f>
        <v/>
      </c>
      <c r="C47" s="91">
        <f>MARKAH!D54</f>
        <v>0</v>
      </c>
      <c r="D47" s="106"/>
      <c r="E47" s="3"/>
      <c r="F47" s="3"/>
      <c r="G47" s="3"/>
      <c r="H47" s="3"/>
      <c r="I47" s="3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v>43</v>
      </c>
      <c r="B48" s="3" t="str">
        <f>MARKAH!C55</f>
        <v/>
      </c>
      <c r="C48" s="91">
        <f>MARKAH!D55</f>
        <v>0</v>
      </c>
      <c r="D48" s="106"/>
      <c r="E48" s="3"/>
      <c r="F48" s="3"/>
      <c r="G48" s="3"/>
      <c r="H48" s="3"/>
      <c r="I48" s="3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v>44</v>
      </c>
      <c r="B49" s="3" t="str">
        <f>MARKAH!C56</f>
        <v/>
      </c>
      <c r="C49" s="91">
        <f>MARKAH!D56</f>
        <v>0</v>
      </c>
      <c r="D49" s="106"/>
      <c r="E49" s="3"/>
      <c r="F49" s="3"/>
      <c r="G49" s="3"/>
      <c r="H49" s="3"/>
      <c r="I49" s="3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v>45</v>
      </c>
      <c r="B50" s="3" t="str">
        <f>MARKAH!C57</f>
        <v/>
      </c>
      <c r="C50" s="91">
        <f>MARKAH!D57</f>
        <v>0</v>
      </c>
      <c r="D50" s="106"/>
      <c r="E50" s="3"/>
      <c r="F50" s="3"/>
      <c r="G50" s="3"/>
      <c r="H50" s="3"/>
      <c r="I50" s="3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v>46</v>
      </c>
      <c r="B51" s="3" t="str">
        <f>MARKAH!C58</f>
        <v/>
      </c>
      <c r="C51" s="91">
        <f>MARKAH!D58</f>
        <v>0</v>
      </c>
      <c r="D51" s="106"/>
      <c r="E51" s="3"/>
      <c r="F51" s="3"/>
      <c r="G51" s="3"/>
      <c r="H51" s="3"/>
      <c r="I51" s="3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v>47</v>
      </c>
      <c r="B52" s="3" t="str">
        <f>MARKAH!C59</f>
        <v/>
      </c>
      <c r="C52" s="91">
        <f>MARKAH!D59</f>
        <v>0</v>
      </c>
      <c r="D52" s="106"/>
      <c r="E52" s="3"/>
      <c r="F52" s="3"/>
      <c r="G52" s="3"/>
      <c r="H52" s="3"/>
      <c r="I52" s="3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v>48</v>
      </c>
      <c r="B53" s="3" t="str">
        <f>MARKAH!C60</f>
        <v/>
      </c>
      <c r="C53" s="91">
        <f>MARKAH!D60</f>
        <v>0</v>
      </c>
      <c r="D53" s="106"/>
      <c r="E53" s="3"/>
      <c r="F53" s="3"/>
      <c r="G53" s="3"/>
      <c r="H53" s="3"/>
      <c r="I53" s="3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v>49</v>
      </c>
      <c r="B54" s="3" t="str">
        <f>MARKAH!C61</f>
        <v/>
      </c>
      <c r="C54" s="91">
        <f>MARKAH!D61</f>
        <v>0</v>
      </c>
      <c r="D54" s="106"/>
      <c r="E54" s="3"/>
      <c r="F54" s="3"/>
      <c r="G54" s="3"/>
      <c r="H54" s="3"/>
      <c r="I54" s="3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v>50</v>
      </c>
      <c r="B55" s="3" t="str">
        <f>MARKAH!C62</f>
        <v/>
      </c>
      <c r="C55" s="91">
        <f>MARKAH!D62</f>
        <v>0</v>
      </c>
      <c r="D55" s="106"/>
      <c r="E55" s="3"/>
      <c r="F55" s="3"/>
      <c r="G55" s="3"/>
      <c r="H55" s="3"/>
      <c r="I55" s="3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v>51</v>
      </c>
      <c r="B56" s="3" t="str">
        <f>MARKAH!C63</f>
        <v/>
      </c>
      <c r="C56" s="91">
        <f>MARKAH!D63</f>
        <v>0</v>
      </c>
      <c r="D56" s="106"/>
      <c r="E56" s="3"/>
      <c r="F56" s="3"/>
      <c r="G56" s="3"/>
      <c r="H56" s="3"/>
      <c r="I56" s="3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v>52</v>
      </c>
      <c r="B57" s="3" t="str">
        <f>MARKAH!C64</f>
        <v/>
      </c>
      <c r="C57" s="91">
        <f>MARKAH!D64</f>
        <v>0</v>
      </c>
      <c r="D57" s="106"/>
      <c r="E57" s="3"/>
      <c r="F57" s="3"/>
      <c r="G57" s="3"/>
      <c r="H57" s="3"/>
      <c r="I57" s="3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v>53</v>
      </c>
      <c r="B58" s="3" t="str">
        <f>MARKAH!C65</f>
        <v/>
      </c>
      <c r="C58" s="91">
        <f>MARKAH!D65</f>
        <v>0</v>
      </c>
      <c r="D58" s="106"/>
      <c r="E58" s="3"/>
      <c r="F58" s="3"/>
      <c r="G58" s="3"/>
      <c r="H58" s="3"/>
      <c r="I58" s="3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v>54</v>
      </c>
      <c r="B59" s="3" t="str">
        <f>MARKAH!C66</f>
        <v/>
      </c>
      <c r="C59" s="91">
        <f>MARKAH!D66</f>
        <v>0</v>
      </c>
      <c r="D59" s="106"/>
      <c r="E59" s="3"/>
      <c r="F59" s="3"/>
      <c r="G59" s="3"/>
      <c r="H59" s="3"/>
      <c r="I59" s="3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v>55</v>
      </c>
      <c r="B60" s="3" t="str">
        <f>MARKAH!C67</f>
        <v/>
      </c>
      <c r="C60" s="91">
        <f>MARKAH!D67</f>
        <v>0</v>
      </c>
      <c r="D60" s="106"/>
      <c r="E60" s="3"/>
      <c r="F60" s="3"/>
      <c r="G60" s="3"/>
      <c r="H60" s="3"/>
      <c r="I60" s="3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v>56</v>
      </c>
      <c r="B61" s="3" t="str">
        <f>MARKAH!C68</f>
        <v/>
      </c>
      <c r="C61" s="91">
        <f>MARKAH!D68</f>
        <v>0</v>
      </c>
      <c r="D61" s="106"/>
      <c r="E61" s="3"/>
      <c r="F61" s="3"/>
      <c r="G61" s="3"/>
      <c r="H61" s="3"/>
      <c r="I61" s="3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v>57</v>
      </c>
      <c r="B62" s="3" t="str">
        <f>MARKAH!C69</f>
        <v/>
      </c>
      <c r="C62" s="91">
        <f>MARKAH!D69</f>
        <v>0</v>
      </c>
      <c r="D62" s="106"/>
      <c r="E62" s="3"/>
      <c r="F62" s="3"/>
      <c r="G62" s="3"/>
      <c r="H62" s="3"/>
      <c r="I62" s="3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v>58</v>
      </c>
      <c r="B63" s="3" t="str">
        <f>MARKAH!C70</f>
        <v/>
      </c>
      <c r="C63" s="91">
        <f>MARKAH!D70</f>
        <v>0</v>
      </c>
      <c r="D63" s="106"/>
      <c r="E63" s="3"/>
      <c r="F63" s="3"/>
      <c r="G63" s="3"/>
      <c r="H63" s="3"/>
      <c r="I63" s="3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v>59</v>
      </c>
      <c r="B64" s="3" t="str">
        <f>MARKAH!C71</f>
        <v/>
      </c>
      <c r="C64" s="91">
        <f>MARKAH!D71</f>
        <v>0</v>
      </c>
      <c r="D64" s="106"/>
      <c r="E64" s="3"/>
      <c r="F64" s="3"/>
      <c r="G64" s="3"/>
      <c r="H64" s="3"/>
      <c r="I64" s="3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v>60</v>
      </c>
      <c r="B65" s="3" t="str">
        <f>MARKAH!C72</f>
        <v/>
      </c>
      <c r="C65" s="91">
        <f>MARKAH!D72</f>
        <v>0</v>
      </c>
      <c r="D65" s="106"/>
      <c r="E65" s="3"/>
      <c r="F65" s="3"/>
      <c r="G65" s="3"/>
      <c r="H65" s="3"/>
      <c r="I65" s="3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v>61</v>
      </c>
      <c r="B66" s="3" t="str">
        <f>MARKAH!C73</f>
        <v/>
      </c>
      <c r="C66" s="91">
        <f>MARKAH!D73</f>
        <v>0</v>
      </c>
      <c r="D66" s="106"/>
      <c r="E66" s="3"/>
      <c r="F66" s="3"/>
      <c r="G66" s="3"/>
      <c r="H66" s="3"/>
      <c r="I66" s="3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 s="81">
        <v>62</v>
      </c>
      <c r="B67" s="3"/>
      <c r="C67" s="91">
        <f>MARKAH!D74</f>
        <v>0</v>
      </c>
      <c r="D67" s="106"/>
      <c r="E67" s="3"/>
      <c r="F67" s="3"/>
      <c r="G67" s="3"/>
      <c r="H67" s="3"/>
      <c r="I67" s="3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 s="81">
        <v>63</v>
      </c>
      <c r="B68" s="3"/>
      <c r="C68" s="91">
        <f>MARKAH!D75</f>
        <v>0</v>
      </c>
      <c r="D68" s="106"/>
      <c r="E68" s="3"/>
      <c r="F68" s="3"/>
      <c r="G68" s="3"/>
      <c r="H68" s="3"/>
      <c r="I68" s="3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 s="81">
        <v>64</v>
      </c>
      <c r="B69" s="3"/>
      <c r="C69" s="91">
        <f>MARKAH!D76</f>
        <v>0</v>
      </c>
      <c r="D69" s="106"/>
      <c r="E69" s="3"/>
      <c r="F69" s="3"/>
      <c r="G69" s="3"/>
      <c r="H69" s="3"/>
      <c r="I69" s="3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 s="81">
        <v>65</v>
      </c>
      <c r="B70" s="3"/>
      <c r="C70" s="91">
        <f>MARKAH!D77</f>
        <v>0</v>
      </c>
      <c r="D70" s="106"/>
      <c r="E70" s="3"/>
      <c r="F70" s="3"/>
      <c r="G70" s="3"/>
      <c r="H70" s="3"/>
      <c r="I70" s="3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 s="81">
        <v>66</v>
      </c>
      <c r="B71" s="3"/>
      <c r="C71" s="91">
        <f>MARKAH!D78</f>
        <v>0</v>
      </c>
      <c r="D71" s="106"/>
      <c r="E71" s="3"/>
      <c r="F71" s="3"/>
      <c r="G71" s="3"/>
      <c r="H71" s="3"/>
      <c r="I71" s="3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 s="81">
        <v>67</v>
      </c>
      <c r="B72" s="3"/>
      <c r="C72" s="91">
        <f>MARKAH!D79</f>
        <v>0</v>
      </c>
      <c r="D72" s="106"/>
      <c r="E72" s="3"/>
      <c r="F72" s="3"/>
      <c r="G72" s="3"/>
      <c r="H72" s="3"/>
      <c r="I72" s="3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 s="81">
        <v>68</v>
      </c>
      <c r="B73" s="3"/>
      <c r="C73" s="91">
        <f>MARKAH!D80</f>
        <v>0</v>
      </c>
      <c r="D73" s="106"/>
      <c r="E73" s="3"/>
      <c r="F73" s="3"/>
      <c r="G73" s="3"/>
      <c r="H73" s="3"/>
      <c r="I73" s="3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 s="81">
        <v>69</v>
      </c>
      <c r="B74" s="3"/>
      <c r="C74" s="91">
        <f>MARKAH!D81</f>
        <v>0</v>
      </c>
      <c r="D74" s="106"/>
      <c r="E74" s="3"/>
      <c r="F74" s="3"/>
      <c r="G74" s="3"/>
      <c r="H74" s="3"/>
      <c r="I74" s="3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 s="81">
        <v>70</v>
      </c>
      <c r="B75" s="3"/>
      <c r="C75" s="91">
        <f>MARKAH!D82</f>
        <v>0</v>
      </c>
      <c r="D75" s="106"/>
      <c r="E75" s="3"/>
      <c r="F75" s="3"/>
      <c r="G75" s="3"/>
      <c r="H75" s="3"/>
      <c r="I75" s="3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 s="81">
        <v>71</v>
      </c>
      <c r="B76" s="3"/>
      <c r="C76" s="91">
        <f>MARKAH!D83</f>
        <v>0</v>
      </c>
      <c r="D76" s="106"/>
      <c r="E76" s="3"/>
      <c r="F76" s="3"/>
      <c r="G76" s="3"/>
      <c r="H76" s="3"/>
      <c r="I76" s="3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 s="81">
        <v>72</v>
      </c>
      <c r="B77" s="3"/>
      <c r="C77" s="91">
        <f>MARKAH!D84</f>
        <v>0</v>
      </c>
      <c r="D77" s="106"/>
      <c r="E77" s="3"/>
      <c r="F77" s="3"/>
      <c r="G77" s="3"/>
      <c r="H77" s="3"/>
      <c r="I77" s="3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 s="81">
        <v>73</v>
      </c>
      <c r="B78" s="3"/>
      <c r="C78" s="91">
        <f>MARKAH!D85</f>
        <v>0</v>
      </c>
      <c r="D78" s="106"/>
      <c r="E78" s="3"/>
      <c r="F78" s="3"/>
      <c r="G78" s="3"/>
      <c r="H78" s="3"/>
      <c r="I78" s="3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 s="81">
        <v>74</v>
      </c>
      <c r="B79" s="3"/>
      <c r="C79" s="91">
        <f>MARKAH!D86</f>
        <v>0</v>
      </c>
      <c r="D79" s="106"/>
      <c r="E79" s="3"/>
      <c r="F79" s="3"/>
      <c r="G79" s="3"/>
      <c r="H79" s="3"/>
      <c r="I79" s="3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 s="81">
        <v>75</v>
      </c>
      <c r="B80" s="3"/>
      <c r="C80" s="91">
        <f>MARKAH!D87</f>
        <v>0</v>
      </c>
      <c r="D80" s="106"/>
      <c r="E80" s="3"/>
      <c r="F80" s="3"/>
      <c r="G80" s="3"/>
      <c r="H80" s="3"/>
      <c r="I80" s="3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 s="81">
        <v>76</v>
      </c>
      <c r="B81" s="3"/>
      <c r="C81" s="91">
        <f>MARKAH!D88</f>
        <v>0</v>
      </c>
      <c r="D81" s="106"/>
      <c r="E81" s="3"/>
      <c r="F81" s="3"/>
      <c r="G81" s="3"/>
      <c r="H81" s="3"/>
      <c r="I81" s="3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 s="81">
        <v>77</v>
      </c>
      <c r="B82" s="3"/>
      <c r="C82" s="91">
        <f>MARKAH!D89</f>
        <v>0</v>
      </c>
      <c r="D82" s="106"/>
      <c r="E82" s="3"/>
      <c r="F82" s="3"/>
      <c r="G82" s="3"/>
      <c r="H82" s="3"/>
      <c r="I82" s="3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 s="81">
        <v>78</v>
      </c>
      <c r="B83" s="3"/>
      <c r="C83" s="91">
        <f>MARKAH!D90</f>
        <v>0</v>
      </c>
      <c r="D83" s="106"/>
      <c r="E83" s="3"/>
      <c r="F83" s="3"/>
      <c r="G83" s="3"/>
      <c r="H83" s="3"/>
      <c r="I83" s="3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 s="81">
        <v>79</v>
      </c>
      <c r="B84" s="3"/>
      <c r="C84" s="91">
        <f>MARKAH!D91</f>
        <v>0</v>
      </c>
      <c r="D84" s="106"/>
      <c r="E84" s="3"/>
      <c r="F84" s="3"/>
      <c r="G84" s="3"/>
      <c r="H84" s="3"/>
      <c r="I84" s="3"/>
      <c r="J84" s="13">
        <f t="shared" si="3"/>
        <v>0</v>
      </c>
      <c r="K84">
        <f t="shared" si="4"/>
        <v>5</v>
      </c>
      <c r="L84" s="79" t="str">
        <f t="shared" si="5"/>
        <v/>
      </c>
    </row>
    <row r="85" spans="1:12">
      <c r="J85" s="4"/>
    </row>
    <row r="86" spans="1:12" ht="6.75" customHeight="1"/>
    <row r="87" spans="1:12" hidden="1"/>
    <row r="88" spans="1:12">
      <c r="B88" s="1" t="s">
        <v>79</v>
      </c>
      <c r="D88" t="s">
        <v>81</v>
      </c>
    </row>
    <row r="90" spans="1:12">
      <c r="B90" s="1" t="s">
        <v>80</v>
      </c>
      <c r="D90" t="s">
        <v>82</v>
      </c>
    </row>
    <row r="91" spans="1:12">
      <c r="B91" s="1">
        <f>MARKAH!C97</f>
        <v>0</v>
      </c>
    </row>
    <row r="92" spans="1:12">
      <c r="B92" s="1" t="str">
        <f>MARKAH!C98</f>
        <v>Fasilitator</v>
      </c>
      <c r="C92" s="80" t="str">
        <f>MARKAH!D98</f>
        <v/>
      </c>
    </row>
    <row r="93" spans="1:12">
      <c r="B93" s="1" t="str">
        <f>MARKAH!C99</f>
        <v>Kumpulan</v>
      </c>
      <c r="C93" s="80">
        <f>MARKAH!D99</f>
        <v>0</v>
      </c>
    </row>
  </sheetData>
  <mergeCells count="1">
    <mergeCell ref="A1:J1"/>
  </mergeCells>
  <conditionalFormatting sqref="A6:J84">
    <cfRule type="expression" dxfId="7" priority="1">
      <formula>$K6&lt;4</formula>
    </cfRule>
  </conditionalFormatting>
  <pageMargins left="0.25" right="0.25" top="0.75" bottom="0.75" header="0.3" footer="0.3"/>
  <pageSetup scale="90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Data!$A$1:$A$6</xm:f>
          </x14:formula1>
          <xm:sqref>E6:E84</xm:sqref>
        </x14:dataValidation>
        <x14:dataValidation type="list" allowBlank="1" showInputMessage="1" showErrorMessage="1" xr:uid="{00000000-0002-0000-0200-000001000000}">
          <x14:formula1>
            <xm:f>Data!$A$7:$A$12</xm:f>
          </x14:formula1>
          <xm:sqref>F6:F84</xm:sqref>
        </x14:dataValidation>
        <x14:dataValidation type="list" allowBlank="1" showInputMessage="1" showErrorMessage="1" xr:uid="{00000000-0002-0000-0200-000002000000}">
          <x14:formula1>
            <xm:f>Data!$A$13:$A$18</xm:f>
          </x14:formula1>
          <xm:sqref>G6:G84</xm:sqref>
        </x14:dataValidation>
        <x14:dataValidation type="list" allowBlank="1" showInputMessage="1" showErrorMessage="1" xr:uid="{00000000-0002-0000-0200-000003000000}">
          <x14:formula1>
            <xm:f>Data!$A$19:$A$24</xm:f>
          </x14:formula1>
          <xm:sqref>H6:H84</xm:sqref>
        </x14:dataValidation>
        <x14:dataValidation type="list" allowBlank="1" showInputMessage="1" showErrorMessage="1" xr:uid="{00000000-0002-0000-0200-000004000000}">
          <x14:formula1>
            <xm:f>Data!$A$25:$A$30</xm:f>
          </x14:formula1>
          <xm:sqref>I6:I84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L93"/>
  <sheetViews>
    <sheetView workbookViewId="0">
      <selection activeCell="E6" sqref="E6"/>
    </sheetView>
  </sheetViews>
  <sheetFormatPr defaultColWidth="8.85546875" defaultRowHeight="15"/>
  <cols>
    <col min="1" max="1" width="3.28515625" customWidth="1"/>
    <col min="2" max="2" width="10.42578125" style="1" customWidth="1"/>
    <col min="3" max="3" width="48" style="80" customWidth="1"/>
    <col min="4" max="4" width="10.42578125" customWidth="1"/>
    <col min="5" max="5" width="16.42578125" customWidth="1"/>
    <col min="6" max="6" width="14.7109375" customWidth="1"/>
    <col min="7" max="7" width="15.140625" customWidth="1"/>
    <col min="8" max="8" width="15.42578125" customWidth="1"/>
    <col min="9" max="9" width="15.140625" customWidth="1"/>
    <col min="10" max="10" width="7.42578125" customWidth="1"/>
    <col min="11" max="11" width="2" hidden="1" customWidth="1"/>
  </cols>
  <sheetData>
    <row r="1" spans="1:12">
      <c r="A1" s="123" t="s">
        <v>101</v>
      </c>
      <c r="B1" s="123"/>
      <c r="C1" s="123"/>
      <c r="D1" s="123"/>
      <c r="E1" s="123"/>
      <c r="F1" s="123"/>
      <c r="G1" s="123"/>
      <c r="H1" s="123"/>
      <c r="I1" s="123"/>
      <c r="J1" s="123"/>
    </row>
    <row r="3" spans="1:12">
      <c r="D3" s="38" t="s">
        <v>78</v>
      </c>
      <c r="E3" s="38">
        <v>1</v>
      </c>
      <c r="F3" s="38">
        <v>2</v>
      </c>
      <c r="G3" s="38">
        <v>3</v>
      </c>
      <c r="H3" s="38">
        <v>4</v>
      </c>
      <c r="I3" s="38">
        <v>5</v>
      </c>
      <c r="J3" s="68"/>
    </row>
    <row r="4" spans="1:12" ht="114.75">
      <c r="D4" s="108" t="s">
        <v>76</v>
      </c>
      <c r="E4" s="118" t="s">
        <v>131</v>
      </c>
      <c r="F4" s="118" t="s">
        <v>132</v>
      </c>
      <c r="G4" s="118" t="s">
        <v>133</v>
      </c>
      <c r="H4" s="118" t="s">
        <v>134</v>
      </c>
      <c r="I4" s="118" t="s">
        <v>135</v>
      </c>
      <c r="J4" s="108" t="s">
        <v>43</v>
      </c>
      <c r="K4" s="71"/>
    </row>
    <row r="5" spans="1:12">
      <c r="A5" s="69" t="s">
        <v>70</v>
      </c>
      <c r="B5" s="87" t="s">
        <v>71</v>
      </c>
      <c r="C5" s="90" t="s">
        <v>72</v>
      </c>
      <c r="D5" s="77">
        <v>6</v>
      </c>
      <c r="E5" s="87" t="s">
        <v>111</v>
      </c>
      <c r="F5" s="87" t="s">
        <v>112</v>
      </c>
      <c r="G5" s="87" t="s">
        <v>113</v>
      </c>
      <c r="H5" s="87" t="s">
        <v>114</v>
      </c>
      <c r="I5" s="87" t="s">
        <v>115</v>
      </c>
      <c r="J5" s="87" t="s">
        <v>77</v>
      </c>
      <c r="K5" s="72"/>
    </row>
    <row r="6" spans="1:12">
      <c r="A6" s="68">
        <f>MARKAH!A13</f>
        <v>1</v>
      </c>
      <c r="B6" s="3" t="str">
        <f>MARKAH!C13</f>
        <v/>
      </c>
      <c r="C6" s="91">
        <f>MARKAH!D13</f>
        <v>0</v>
      </c>
      <c r="D6" s="105"/>
      <c r="E6" s="3"/>
      <c r="F6" s="3"/>
      <c r="G6" s="3"/>
      <c r="H6" s="3"/>
      <c r="I6" s="3"/>
      <c r="J6" s="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f>MARKAH!A14</f>
        <v>2</v>
      </c>
      <c r="B7" s="3" t="str">
        <f>MARKAH!C14</f>
        <v/>
      </c>
      <c r="C7" s="91">
        <f>MARKAH!D14</f>
        <v>0</v>
      </c>
      <c r="D7" s="105"/>
      <c r="E7" s="3"/>
      <c r="F7" s="3"/>
      <c r="G7" s="3"/>
      <c r="H7" s="3"/>
      <c r="I7" s="3"/>
      <c r="J7" s="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f>MARKAH!A15</f>
        <v>3</v>
      </c>
      <c r="B8" s="3" t="str">
        <f>MARKAH!C15</f>
        <v/>
      </c>
      <c r="C8" s="91">
        <f>MARKAH!D15</f>
        <v>0</v>
      </c>
      <c r="D8" s="105"/>
      <c r="E8" s="3"/>
      <c r="F8" s="3"/>
      <c r="G8" s="3"/>
      <c r="H8" s="3"/>
      <c r="I8" s="3"/>
      <c r="J8" s="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f>MARKAH!A16</f>
        <v>4</v>
      </c>
      <c r="B9" s="3" t="str">
        <f>MARKAH!C16</f>
        <v/>
      </c>
      <c r="C9" s="91">
        <f>MARKAH!D16</f>
        <v>0</v>
      </c>
      <c r="D9" s="105"/>
      <c r="E9" s="3"/>
      <c r="F9" s="3"/>
      <c r="G9" s="3"/>
      <c r="H9" s="3"/>
      <c r="I9" s="3"/>
      <c r="J9" s="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f>MARKAH!A17</f>
        <v>5</v>
      </c>
      <c r="B10" s="3" t="str">
        <f>MARKAH!C17</f>
        <v/>
      </c>
      <c r="C10" s="91">
        <f>MARKAH!D17</f>
        <v>0</v>
      </c>
      <c r="D10" s="105"/>
      <c r="E10" s="3"/>
      <c r="F10" s="3"/>
      <c r="G10" s="3"/>
      <c r="H10" s="3"/>
      <c r="I10" s="3"/>
      <c r="J10" s="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f>MARKAH!A18</f>
        <v>6</v>
      </c>
      <c r="B11" s="3" t="str">
        <f>MARKAH!C18</f>
        <v/>
      </c>
      <c r="C11" s="91">
        <f>MARKAH!D18</f>
        <v>0</v>
      </c>
      <c r="D11" s="105"/>
      <c r="E11" s="3"/>
      <c r="F11" s="3"/>
      <c r="G11" s="3"/>
      <c r="H11" s="3"/>
      <c r="I11" s="3"/>
      <c r="J11" s="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f>MARKAH!A19</f>
        <v>7</v>
      </c>
      <c r="B12" s="3" t="str">
        <f>MARKAH!C19</f>
        <v/>
      </c>
      <c r="C12" s="91">
        <f>MARKAH!D19</f>
        <v>0</v>
      </c>
      <c r="D12" s="105"/>
      <c r="E12" s="3"/>
      <c r="F12" s="3"/>
      <c r="G12" s="3"/>
      <c r="H12" s="3"/>
      <c r="I12" s="3"/>
      <c r="J12" s="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f>MARKAH!A20</f>
        <v>8</v>
      </c>
      <c r="B13" s="3" t="str">
        <f>MARKAH!C20</f>
        <v/>
      </c>
      <c r="C13" s="91">
        <f>MARKAH!D20</f>
        <v>0</v>
      </c>
      <c r="D13" s="105"/>
      <c r="E13" s="3"/>
      <c r="F13" s="3"/>
      <c r="G13" s="3"/>
      <c r="H13" s="3"/>
      <c r="I13" s="3"/>
      <c r="J13" s="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f>MARKAH!A21</f>
        <v>9</v>
      </c>
      <c r="B14" s="3" t="str">
        <f>MARKAH!C21</f>
        <v/>
      </c>
      <c r="C14" s="91">
        <f>MARKAH!D21</f>
        <v>0</v>
      </c>
      <c r="D14" s="105"/>
      <c r="E14" s="3"/>
      <c r="F14" s="3"/>
      <c r="G14" s="3"/>
      <c r="H14" s="3"/>
      <c r="I14" s="3"/>
      <c r="J14" s="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f>MARKAH!A22</f>
        <v>10</v>
      </c>
      <c r="B15" s="3" t="str">
        <f>MARKAH!C22</f>
        <v/>
      </c>
      <c r="C15" s="91">
        <f>MARKAH!D22</f>
        <v>0</v>
      </c>
      <c r="D15" s="105"/>
      <c r="E15" s="3"/>
      <c r="F15" s="3"/>
      <c r="G15" s="3"/>
      <c r="H15" s="3"/>
      <c r="I15" s="3"/>
      <c r="J15" s="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f>MARKAH!A23</f>
        <v>11</v>
      </c>
      <c r="B16" s="3" t="str">
        <f>MARKAH!C23</f>
        <v/>
      </c>
      <c r="C16" s="91">
        <f>MARKAH!D23</f>
        <v>0</v>
      </c>
      <c r="D16" s="105"/>
      <c r="E16" s="3"/>
      <c r="F16" s="3"/>
      <c r="G16" s="3"/>
      <c r="H16" s="3"/>
      <c r="I16" s="3"/>
      <c r="J16" s="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f>MARKAH!A24</f>
        <v>12</v>
      </c>
      <c r="B17" s="3" t="str">
        <f>MARKAH!C24</f>
        <v/>
      </c>
      <c r="C17" s="91">
        <f>MARKAH!D24</f>
        <v>0</v>
      </c>
      <c r="D17" s="105"/>
      <c r="E17" s="3"/>
      <c r="F17" s="3"/>
      <c r="G17" s="3"/>
      <c r="H17" s="3"/>
      <c r="I17" s="3"/>
      <c r="J17" s="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f>MARKAH!A25</f>
        <v>13</v>
      </c>
      <c r="B18" s="3" t="str">
        <f>MARKAH!C25</f>
        <v/>
      </c>
      <c r="C18" s="91">
        <f>MARKAH!D25</f>
        <v>0</v>
      </c>
      <c r="D18" s="105"/>
      <c r="E18" s="3"/>
      <c r="F18" s="3"/>
      <c r="G18" s="3"/>
      <c r="H18" s="3"/>
      <c r="I18" s="3"/>
      <c r="J18" s="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f>MARKAH!A26</f>
        <v>14</v>
      </c>
      <c r="B19" s="3" t="str">
        <f>MARKAH!C26</f>
        <v/>
      </c>
      <c r="C19" s="91">
        <f>MARKAH!D26</f>
        <v>0</v>
      </c>
      <c r="D19" s="105"/>
      <c r="E19" s="3"/>
      <c r="F19" s="3"/>
      <c r="G19" s="3"/>
      <c r="H19" s="3"/>
      <c r="I19" s="3"/>
      <c r="J19" s="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f>MARKAH!A27</f>
        <v>15</v>
      </c>
      <c r="B20" s="3" t="str">
        <f>MARKAH!C27</f>
        <v/>
      </c>
      <c r="C20" s="91">
        <f>MARKAH!D27</f>
        <v>0</v>
      </c>
      <c r="D20" s="105"/>
      <c r="E20" s="3"/>
      <c r="F20" s="3"/>
      <c r="G20" s="3"/>
      <c r="H20" s="3"/>
      <c r="I20" s="3"/>
      <c r="J20" s="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f>MARKAH!A28</f>
        <v>16</v>
      </c>
      <c r="B21" s="3" t="str">
        <f>MARKAH!C28</f>
        <v/>
      </c>
      <c r="C21" s="91">
        <f>MARKAH!D28</f>
        <v>0</v>
      </c>
      <c r="D21" s="105"/>
      <c r="E21" s="3"/>
      <c r="F21" s="3"/>
      <c r="G21" s="3"/>
      <c r="H21" s="3"/>
      <c r="I21" s="3"/>
      <c r="J21" s="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f>MARKAH!A29</f>
        <v>17</v>
      </c>
      <c r="B22" s="3" t="str">
        <f>MARKAH!C29</f>
        <v/>
      </c>
      <c r="C22" s="91">
        <f>MARKAH!D29</f>
        <v>0</v>
      </c>
      <c r="D22" s="105"/>
      <c r="E22" s="3"/>
      <c r="F22" s="3"/>
      <c r="G22" s="3"/>
      <c r="H22" s="3"/>
      <c r="I22" s="3"/>
      <c r="J22" s="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f>MARKAH!A30</f>
        <v>18</v>
      </c>
      <c r="B23" s="3" t="str">
        <f>MARKAH!C30</f>
        <v/>
      </c>
      <c r="C23" s="91">
        <f>MARKAH!D30</f>
        <v>0</v>
      </c>
      <c r="D23" s="105"/>
      <c r="E23" s="3"/>
      <c r="F23" s="3"/>
      <c r="G23" s="3"/>
      <c r="H23" s="3"/>
      <c r="I23" s="3"/>
      <c r="J23" s="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f>MARKAH!A31</f>
        <v>19</v>
      </c>
      <c r="B24" s="3" t="str">
        <f>MARKAH!C31</f>
        <v/>
      </c>
      <c r="C24" s="91">
        <f>MARKAH!D31</f>
        <v>0</v>
      </c>
      <c r="D24" s="105"/>
      <c r="E24" s="3"/>
      <c r="F24" s="3"/>
      <c r="G24" s="3"/>
      <c r="H24" s="3"/>
      <c r="I24" s="3"/>
      <c r="J24" s="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f>MARKAH!A32</f>
        <v>20</v>
      </c>
      <c r="B25" s="3" t="str">
        <f>MARKAH!C32</f>
        <v/>
      </c>
      <c r="C25" s="91">
        <f>MARKAH!D32</f>
        <v>0</v>
      </c>
      <c r="D25" s="105"/>
      <c r="E25" s="3"/>
      <c r="F25" s="3"/>
      <c r="G25" s="3"/>
      <c r="H25" s="3"/>
      <c r="I25" s="3"/>
      <c r="J25" s="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f>MARKAH!A33</f>
        <v>21</v>
      </c>
      <c r="B26" s="3" t="str">
        <f>MARKAH!C33</f>
        <v/>
      </c>
      <c r="C26" s="91">
        <f>MARKAH!D33</f>
        <v>0</v>
      </c>
      <c r="D26" s="105"/>
      <c r="E26" s="3"/>
      <c r="F26" s="3"/>
      <c r="G26" s="3"/>
      <c r="H26" s="3"/>
      <c r="I26" s="3"/>
      <c r="J26" s="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f>MARKAH!A34</f>
        <v>22</v>
      </c>
      <c r="B27" s="3" t="str">
        <f>MARKAH!C34</f>
        <v/>
      </c>
      <c r="C27" s="91">
        <f>MARKAH!D34</f>
        <v>0</v>
      </c>
      <c r="D27" s="105"/>
      <c r="E27" s="3"/>
      <c r="F27" s="3"/>
      <c r="G27" s="3"/>
      <c r="H27" s="3"/>
      <c r="I27" s="3"/>
      <c r="J27" s="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f>MARKAH!A35</f>
        <v>23</v>
      </c>
      <c r="B28" s="3" t="str">
        <f>MARKAH!C35</f>
        <v/>
      </c>
      <c r="C28" s="91">
        <f>MARKAH!D35</f>
        <v>0</v>
      </c>
      <c r="D28" s="105"/>
      <c r="E28" s="3"/>
      <c r="F28" s="3"/>
      <c r="G28" s="3"/>
      <c r="H28" s="3"/>
      <c r="I28" s="3"/>
      <c r="J28" s="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f>MARKAH!A36</f>
        <v>24</v>
      </c>
      <c r="B29" s="3" t="str">
        <f>MARKAH!C36</f>
        <v/>
      </c>
      <c r="C29" s="91">
        <f>MARKAH!D36</f>
        <v>0</v>
      </c>
      <c r="D29" s="105"/>
      <c r="E29" s="3"/>
      <c r="F29" s="3"/>
      <c r="G29" s="3"/>
      <c r="H29" s="3"/>
      <c r="I29" s="3"/>
      <c r="J29" s="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f>MARKAH!A37</f>
        <v>25</v>
      </c>
      <c r="B30" s="3" t="str">
        <f>MARKAH!C37</f>
        <v/>
      </c>
      <c r="C30" s="91">
        <f>MARKAH!D37</f>
        <v>0</v>
      </c>
      <c r="D30" s="105"/>
      <c r="E30" s="3"/>
      <c r="F30" s="3"/>
      <c r="G30" s="3"/>
      <c r="H30" s="3"/>
      <c r="I30" s="3"/>
      <c r="J30" s="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f>MARKAH!A38</f>
        <v>26</v>
      </c>
      <c r="B31" s="3" t="str">
        <f>MARKAH!C38</f>
        <v/>
      </c>
      <c r="C31" s="91">
        <f>MARKAH!D38</f>
        <v>0</v>
      </c>
      <c r="D31" s="105"/>
      <c r="E31" s="3"/>
      <c r="F31" s="3"/>
      <c r="G31" s="3"/>
      <c r="H31" s="3"/>
      <c r="I31" s="3"/>
      <c r="J31" s="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f>MARKAH!A39</f>
        <v>27</v>
      </c>
      <c r="B32" s="3" t="str">
        <f>MARKAH!C39</f>
        <v/>
      </c>
      <c r="C32" s="91">
        <f>MARKAH!D39</f>
        <v>0</v>
      </c>
      <c r="D32" s="105"/>
      <c r="E32" s="3"/>
      <c r="F32" s="3"/>
      <c r="G32" s="3"/>
      <c r="H32" s="3"/>
      <c r="I32" s="3"/>
      <c r="J32" s="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f>MARKAH!A40</f>
        <v>28</v>
      </c>
      <c r="B33" s="3" t="str">
        <f>MARKAH!C40</f>
        <v/>
      </c>
      <c r="C33" s="91">
        <f>MARKAH!D40</f>
        <v>0</v>
      </c>
      <c r="D33" s="105"/>
      <c r="E33" s="3"/>
      <c r="F33" s="3"/>
      <c r="G33" s="3"/>
      <c r="H33" s="3"/>
      <c r="I33" s="3"/>
      <c r="J33" s="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f>MARKAH!A41</f>
        <v>29</v>
      </c>
      <c r="B34" s="3" t="str">
        <f>MARKAH!C41</f>
        <v/>
      </c>
      <c r="C34" s="91">
        <f>MARKAH!D41</f>
        <v>0</v>
      </c>
      <c r="D34" s="105"/>
      <c r="E34" s="3"/>
      <c r="F34" s="3"/>
      <c r="G34" s="3"/>
      <c r="H34" s="3"/>
      <c r="I34" s="3"/>
      <c r="J34" s="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f>MARKAH!A42</f>
        <v>30</v>
      </c>
      <c r="B35" s="3" t="str">
        <f>MARKAH!C42</f>
        <v/>
      </c>
      <c r="C35" s="91">
        <f>MARKAH!D42</f>
        <v>0</v>
      </c>
      <c r="D35" s="105"/>
      <c r="E35" s="3"/>
      <c r="F35" s="3"/>
      <c r="G35" s="3"/>
      <c r="H35" s="3"/>
      <c r="I35" s="3"/>
      <c r="J35" s="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f>MARKAH!A43</f>
        <v>31</v>
      </c>
      <c r="B36" s="3" t="str">
        <f>MARKAH!C43</f>
        <v/>
      </c>
      <c r="C36" s="91">
        <f>MARKAH!D43</f>
        <v>0</v>
      </c>
      <c r="D36" s="105"/>
      <c r="E36" s="3"/>
      <c r="F36" s="3"/>
      <c r="G36" s="3"/>
      <c r="H36" s="3"/>
      <c r="I36" s="3"/>
      <c r="J36" s="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f>MARKAH!A44</f>
        <v>32</v>
      </c>
      <c r="B37" s="3" t="str">
        <f>MARKAH!C44</f>
        <v/>
      </c>
      <c r="C37" s="91">
        <f>MARKAH!D44</f>
        <v>0</v>
      </c>
      <c r="D37" s="105"/>
      <c r="E37" s="3"/>
      <c r="F37" s="3"/>
      <c r="G37" s="3"/>
      <c r="H37" s="3"/>
      <c r="I37" s="3"/>
      <c r="J37" s="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f>MARKAH!A45</f>
        <v>33</v>
      </c>
      <c r="B38" s="3" t="str">
        <f>MARKAH!C45</f>
        <v/>
      </c>
      <c r="C38" s="91">
        <f>MARKAH!D45</f>
        <v>0</v>
      </c>
      <c r="D38" s="105"/>
      <c r="E38" s="3"/>
      <c r="F38" s="3"/>
      <c r="G38" s="3"/>
      <c r="H38" s="3"/>
      <c r="I38" s="3"/>
      <c r="J38" s="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f>MARKAH!A46</f>
        <v>34</v>
      </c>
      <c r="B39" s="3" t="str">
        <f>MARKAH!C46</f>
        <v/>
      </c>
      <c r="C39" s="91">
        <f>MARKAH!D46</f>
        <v>0</v>
      </c>
      <c r="D39" s="105"/>
      <c r="E39" s="3"/>
      <c r="F39" s="3"/>
      <c r="G39" s="3"/>
      <c r="H39" s="3"/>
      <c r="I39" s="3"/>
      <c r="J39" s="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f>MARKAH!A47</f>
        <v>35</v>
      </c>
      <c r="B40" s="3" t="str">
        <f>MARKAH!C47</f>
        <v/>
      </c>
      <c r="C40" s="91">
        <f>MARKAH!D47</f>
        <v>0</v>
      </c>
      <c r="D40" s="105"/>
      <c r="E40" s="3"/>
      <c r="F40" s="3"/>
      <c r="G40" s="3"/>
      <c r="H40" s="3"/>
      <c r="I40" s="3"/>
      <c r="J40" s="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f>MARKAH!A48</f>
        <v>36</v>
      </c>
      <c r="B41" s="3" t="str">
        <f>MARKAH!C48</f>
        <v/>
      </c>
      <c r="C41" s="91">
        <f>MARKAH!D48</f>
        <v>0</v>
      </c>
      <c r="D41" s="105"/>
      <c r="E41" s="3"/>
      <c r="F41" s="3"/>
      <c r="G41" s="3"/>
      <c r="H41" s="3"/>
      <c r="I41" s="3"/>
      <c r="J41" s="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f>MARKAH!A49</f>
        <v>37</v>
      </c>
      <c r="B42" s="3" t="str">
        <f>MARKAH!C49</f>
        <v/>
      </c>
      <c r="C42" s="91">
        <f>MARKAH!D49</f>
        <v>0</v>
      </c>
      <c r="D42" s="105"/>
      <c r="E42" s="3"/>
      <c r="F42" s="3"/>
      <c r="G42" s="3"/>
      <c r="H42" s="3"/>
      <c r="I42" s="3"/>
      <c r="J42" s="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f>MARKAH!A50</f>
        <v>38</v>
      </c>
      <c r="B43" s="3" t="str">
        <f>MARKAH!C50</f>
        <v/>
      </c>
      <c r="C43" s="91">
        <f>MARKAH!D50</f>
        <v>0</v>
      </c>
      <c r="D43" s="105"/>
      <c r="E43" s="3"/>
      <c r="F43" s="3"/>
      <c r="G43" s="3"/>
      <c r="H43" s="3"/>
      <c r="I43" s="3"/>
      <c r="J43" s="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f>MARKAH!A51</f>
        <v>39</v>
      </c>
      <c r="B44" s="3" t="str">
        <f>MARKAH!C51</f>
        <v/>
      </c>
      <c r="C44" s="91">
        <f>MARKAH!D51</f>
        <v>0</v>
      </c>
      <c r="D44" s="105"/>
      <c r="E44" s="3"/>
      <c r="F44" s="3"/>
      <c r="G44" s="3"/>
      <c r="H44" s="3"/>
      <c r="I44" s="3"/>
      <c r="J44" s="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f>MARKAH!A52</f>
        <v>40</v>
      </c>
      <c r="B45" s="3" t="str">
        <f>MARKAH!C52</f>
        <v/>
      </c>
      <c r="C45" s="91">
        <f>MARKAH!D52</f>
        <v>0</v>
      </c>
      <c r="D45" s="105"/>
      <c r="E45" s="3"/>
      <c r="F45" s="3"/>
      <c r="G45" s="3"/>
      <c r="H45" s="3"/>
      <c r="I45" s="3"/>
      <c r="J45" s="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f>MARKAH!A53</f>
        <v>41</v>
      </c>
      <c r="B46" s="3" t="str">
        <f>MARKAH!C53</f>
        <v/>
      </c>
      <c r="C46" s="91">
        <f>MARKAH!D53</f>
        <v>0</v>
      </c>
      <c r="D46" s="105"/>
      <c r="E46" s="3"/>
      <c r="F46" s="3"/>
      <c r="G46" s="3"/>
      <c r="H46" s="3"/>
      <c r="I46" s="3"/>
      <c r="J46" s="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f>MARKAH!A54</f>
        <v>42</v>
      </c>
      <c r="B47" s="3" t="str">
        <f>MARKAH!C54</f>
        <v/>
      </c>
      <c r="C47" s="91">
        <f>MARKAH!D54</f>
        <v>0</v>
      </c>
      <c r="D47" s="105"/>
      <c r="E47" s="3"/>
      <c r="F47" s="3"/>
      <c r="G47" s="3"/>
      <c r="H47" s="3"/>
      <c r="I47" s="3"/>
      <c r="J47" s="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f>MARKAH!A55</f>
        <v>43</v>
      </c>
      <c r="B48" s="3" t="str">
        <f>MARKAH!C55</f>
        <v/>
      </c>
      <c r="C48" s="91">
        <f>MARKAH!D55</f>
        <v>0</v>
      </c>
      <c r="D48" s="105"/>
      <c r="E48" s="3"/>
      <c r="F48" s="3"/>
      <c r="G48" s="3"/>
      <c r="H48" s="3"/>
      <c r="I48" s="3"/>
      <c r="J48" s="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f>MARKAH!A56</f>
        <v>44</v>
      </c>
      <c r="B49" s="3" t="str">
        <f>MARKAH!C56</f>
        <v/>
      </c>
      <c r="C49" s="91">
        <f>MARKAH!D56</f>
        <v>0</v>
      </c>
      <c r="D49" s="105"/>
      <c r="E49" s="3"/>
      <c r="F49" s="3"/>
      <c r="G49" s="3"/>
      <c r="H49" s="3"/>
      <c r="I49" s="3"/>
      <c r="J49" s="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f>MARKAH!A57</f>
        <v>45</v>
      </c>
      <c r="B50" s="3" t="str">
        <f>MARKAH!C57</f>
        <v/>
      </c>
      <c r="C50" s="91">
        <f>MARKAH!D57</f>
        <v>0</v>
      </c>
      <c r="D50" s="105"/>
      <c r="E50" s="3"/>
      <c r="F50" s="3"/>
      <c r="G50" s="3"/>
      <c r="H50" s="3"/>
      <c r="I50" s="3"/>
      <c r="J50" s="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f>MARKAH!A58</f>
        <v>46</v>
      </c>
      <c r="B51" s="3" t="str">
        <f>MARKAH!C58</f>
        <v/>
      </c>
      <c r="C51" s="91">
        <f>MARKAH!D58</f>
        <v>0</v>
      </c>
      <c r="D51" s="105"/>
      <c r="E51" s="3"/>
      <c r="F51" s="3"/>
      <c r="G51" s="3"/>
      <c r="H51" s="3"/>
      <c r="I51" s="3"/>
      <c r="J51" s="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f>MARKAH!A59</f>
        <v>47</v>
      </c>
      <c r="B52" s="3" t="str">
        <f>MARKAH!C59</f>
        <v/>
      </c>
      <c r="C52" s="91">
        <f>MARKAH!D59</f>
        <v>0</v>
      </c>
      <c r="D52" s="105"/>
      <c r="E52" s="3"/>
      <c r="F52" s="3"/>
      <c r="G52" s="3"/>
      <c r="H52" s="3"/>
      <c r="I52" s="3"/>
      <c r="J52" s="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f>MARKAH!A60</f>
        <v>48</v>
      </c>
      <c r="B53" s="3" t="str">
        <f>MARKAH!C60</f>
        <v/>
      </c>
      <c r="C53" s="91">
        <f>MARKAH!D60</f>
        <v>0</v>
      </c>
      <c r="D53" s="105"/>
      <c r="E53" s="3"/>
      <c r="F53" s="3"/>
      <c r="G53" s="3"/>
      <c r="H53" s="3"/>
      <c r="I53" s="3"/>
      <c r="J53" s="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f>MARKAH!A61</f>
        <v>49</v>
      </c>
      <c r="B54" s="3" t="str">
        <f>MARKAH!C61</f>
        <v/>
      </c>
      <c r="C54" s="91">
        <f>MARKAH!D61</f>
        <v>0</v>
      </c>
      <c r="D54" s="105"/>
      <c r="E54" s="3"/>
      <c r="F54" s="3"/>
      <c r="G54" s="3"/>
      <c r="H54" s="3"/>
      <c r="I54" s="3"/>
      <c r="J54" s="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f>MARKAH!A62</f>
        <v>50</v>
      </c>
      <c r="B55" s="3" t="str">
        <f>MARKAH!C62</f>
        <v/>
      </c>
      <c r="C55" s="91">
        <f>MARKAH!D62</f>
        <v>0</v>
      </c>
      <c r="D55" s="105"/>
      <c r="E55" s="3"/>
      <c r="F55" s="3"/>
      <c r="G55" s="3"/>
      <c r="H55" s="3"/>
      <c r="I55" s="3"/>
      <c r="J55" s="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f>MARKAH!A63</f>
        <v>51</v>
      </c>
      <c r="B56" s="3" t="str">
        <f>MARKAH!C63</f>
        <v/>
      </c>
      <c r="C56" s="91">
        <f>MARKAH!D63</f>
        <v>0</v>
      </c>
      <c r="D56" s="105"/>
      <c r="E56" s="3"/>
      <c r="F56" s="3"/>
      <c r="G56" s="3"/>
      <c r="H56" s="3"/>
      <c r="I56" s="3"/>
      <c r="J56" s="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f>MARKAH!A64</f>
        <v>52</v>
      </c>
      <c r="B57" s="3" t="str">
        <f>MARKAH!C64</f>
        <v/>
      </c>
      <c r="C57" s="91">
        <f>MARKAH!D64</f>
        <v>0</v>
      </c>
      <c r="D57" s="105"/>
      <c r="E57" s="3"/>
      <c r="F57" s="3"/>
      <c r="G57" s="3"/>
      <c r="H57" s="3"/>
      <c r="I57" s="3"/>
      <c r="J57" s="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f>MARKAH!A65</f>
        <v>53</v>
      </c>
      <c r="B58" s="3" t="str">
        <f>MARKAH!C65</f>
        <v/>
      </c>
      <c r="C58" s="91">
        <f>MARKAH!D65</f>
        <v>0</v>
      </c>
      <c r="D58" s="105"/>
      <c r="E58" s="3"/>
      <c r="F58" s="3"/>
      <c r="G58" s="3"/>
      <c r="H58" s="3"/>
      <c r="I58" s="3"/>
      <c r="J58" s="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f>MARKAH!A66</f>
        <v>54</v>
      </c>
      <c r="B59" s="3" t="str">
        <f>MARKAH!C66</f>
        <v/>
      </c>
      <c r="C59" s="91">
        <f>MARKAH!D66</f>
        <v>0</v>
      </c>
      <c r="D59" s="105"/>
      <c r="E59" s="3"/>
      <c r="F59" s="3"/>
      <c r="G59" s="3"/>
      <c r="H59" s="3"/>
      <c r="I59" s="3"/>
      <c r="J59" s="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f>MARKAH!A67</f>
        <v>55</v>
      </c>
      <c r="B60" s="3" t="str">
        <f>MARKAH!C67</f>
        <v/>
      </c>
      <c r="C60" s="91">
        <f>MARKAH!D67</f>
        <v>0</v>
      </c>
      <c r="D60" s="105"/>
      <c r="E60" s="3"/>
      <c r="F60" s="3"/>
      <c r="G60" s="3"/>
      <c r="H60" s="3"/>
      <c r="I60" s="3"/>
      <c r="J60" s="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f>MARKAH!A68</f>
        <v>56</v>
      </c>
      <c r="B61" s="3" t="str">
        <f>MARKAH!C68</f>
        <v/>
      </c>
      <c r="C61" s="91">
        <f>MARKAH!D68</f>
        <v>0</v>
      </c>
      <c r="D61" s="105"/>
      <c r="E61" s="3"/>
      <c r="F61" s="3"/>
      <c r="G61" s="3"/>
      <c r="H61" s="3"/>
      <c r="I61" s="3"/>
      <c r="J61" s="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f>MARKAH!A69</f>
        <v>57</v>
      </c>
      <c r="B62" s="3" t="str">
        <f>MARKAH!C69</f>
        <v/>
      </c>
      <c r="C62" s="91">
        <f>MARKAH!D69</f>
        <v>0</v>
      </c>
      <c r="D62" s="105"/>
      <c r="E62" s="3"/>
      <c r="F62" s="3"/>
      <c r="G62" s="3"/>
      <c r="H62" s="3"/>
      <c r="I62" s="3"/>
      <c r="J62" s="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f>MARKAH!A70</f>
        <v>58</v>
      </c>
      <c r="B63" s="3" t="str">
        <f>MARKAH!C70</f>
        <v/>
      </c>
      <c r="C63" s="91">
        <f>MARKAH!D70</f>
        <v>0</v>
      </c>
      <c r="D63" s="105"/>
      <c r="E63" s="3"/>
      <c r="F63" s="3"/>
      <c r="G63" s="3"/>
      <c r="H63" s="3"/>
      <c r="I63" s="3"/>
      <c r="J63" s="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f>MARKAH!A71</f>
        <v>59</v>
      </c>
      <c r="B64" s="3" t="str">
        <f>MARKAH!C71</f>
        <v/>
      </c>
      <c r="C64" s="91">
        <f>MARKAH!D71</f>
        <v>0</v>
      </c>
      <c r="D64" s="105"/>
      <c r="E64" s="3"/>
      <c r="F64" s="3"/>
      <c r="G64" s="3"/>
      <c r="H64" s="3"/>
      <c r="I64" s="3"/>
      <c r="J64" s="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f>MARKAH!A72</f>
        <v>60</v>
      </c>
      <c r="B65" s="3" t="str">
        <f>MARKAH!C72</f>
        <v/>
      </c>
      <c r="C65" s="91">
        <f>MARKAH!D72</f>
        <v>0</v>
      </c>
      <c r="D65" s="105"/>
      <c r="E65" s="3"/>
      <c r="F65" s="3"/>
      <c r="G65" s="3"/>
      <c r="H65" s="3"/>
      <c r="I65" s="3"/>
      <c r="J65" s="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f>MARKAH!A73</f>
        <v>61</v>
      </c>
      <c r="B66" s="3" t="str">
        <f>MARKAH!C73</f>
        <v/>
      </c>
      <c r="C66" s="91">
        <f>MARKAH!D73</f>
        <v>0</v>
      </c>
      <c r="D66" s="105"/>
      <c r="E66" s="3"/>
      <c r="F66" s="3"/>
      <c r="G66" s="3"/>
      <c r="H66" s="3"/>
      <c r="I66" s="3"/>
      <c r="J66" s="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>
        <v>62</v>
      </c>
      <c r="B67" s="3"/>
      <c r="C67" s="91">
        <f>MARKAH!D74</f>
        <v>0</v>
      </c>
      <c r="D67" s="105"/>
      <c r="E67" s="3"/>
      <c r="F67" s="3"/>
      <c r="G67" s="3"/>
      <c r="H67" s="3"/>
      <c r="I67" s="3"/>
      <c r="J67" s="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>
        <v>63</v>
      </c>
      <c r="B68" s="3"/>
      <c r="C68" s="91">
        <f>MARKAH!D75</f>
        <v>0</v>
      </c>
      <c r="D68" s="105"/>
      <c r="E68" s="3"/>
      <c r="F68" s="3"/>
      <c r="G68" s="3"/>
      <c r="H68" s="3"/>
      <c r="I68" s="3"/>
      <c r="J68" s="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>
        <v>64</v>
      </c>
      <c r="B69" s="3"/>
      <c r="C69" s="91">
        <f>MARKAH!D76</f>
        <v>0</v>
      </c>
      <c r="D69" s="105"/>
      <c r="E69" s="3"/>
      <c r="F69" s="3"/>
      <c r="G69" s="3"/>
      <c r="H69" s="3"/>
      <c r="I69" s="3"/>
      <c r="J69" s="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>
        <v>65</v>
      </c>
      <c r="B70" s="3"/>
      <c r="C70" s="91">
        <f>MARKAH!D77</f>
        <v>0</v>
      </c>
      <c r="D70" s="105"/>
      <c r="E70" s="3"/>
      <c r="F70" s="3"/>
      <c r="G70" s="3"/>
      <c r="H70" s="3"/>
      <c r="I70" s="3"/>
      <c r="J70" s="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>
        <v>66</v>
      </c>
      <c r="B71" s="3"/>
      <c r="C71" s="91">
        <f>MARKAH!D78</f>
        <v>0</v>
      </c>
      <c r="D71" s="105"/>
      <c r="E71" s="3"/>
      <c r="F71" s="3"/>
      <c r="G71" s="3"/>
      <c r="H71" s="3"/>
      <c r="I71" s="3"/>
      <c r="J71" s="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>
        <v>67</v>
      </c>
      <c r="B72" s="3"/>
      <c r="C72" s="91">
        <f>MARKAH!D79</f>
        <v>0</v>
      </c>
      <c r="D72" s="105"/>
      <c r="E72" s="3"/>
      <c r="F72" s="3"/>
      <c r="G72" s="3"/>
      <c r="H72" s="3"/>
      <c r="I72" s="3"/>
      <c r="J72" s="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>
        <v>68</v>
      </c>
      <c r="B73" s="3"/>
      <c r="C73" s="91">
        <f>MARKAH!D80</f>
        <v>0</v>
      </c>
      <c r="D73" s="105"/>
      <c r="E73" s="3"/>
      <c r="F73" s="3"/>
      <c r="G73" s="3"/>
      <c r="H73" s="3"/>
      <c r="I73" s="3"/>
      <c r="J73" s="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>
        <v>69</v>
      </c>
      <c r="B74" s="3"/>
      <c r="C74" s="91">
        <f>MARKAH!D81</f>
        <v>0</v>
      </c>
      <c r="D74" s="105"/>
      <c r="E74" s="3"/>
      <c r="F74" s="3"/>
      <c r="G74" s="3"/>
      <c r="H74" s="3"/>
      <c r="I74" s="3"/>
      <c r="J74" s="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>
        <v>70</v>
      </c>
      <c r="B75" s="3"/>
      <c r="C75" s="91">
        <f>MARKAH!D82</f>
        <v>0</v>
      </c>
      <c r="D75" s="105"/>
      <c r="E75" s="3"/>
      <c r="F75" s="3"/>
      <c r="G75" s="3"/>
      <c r="H75" s="3"/>
      <c r="I75" s="3"/>
      <c r="J75" s="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>
        <v>71</v>
      </c>
      <c r="B76" s="3"/>
      <c r="C76" s="91">
        <f>MARKAH!D83</f>
        <v>0</v>
      </c>
      <c r="D76" s="105"/>
      <c r="E76" s="3"/>
      <c r="F76" s="3"/>
      <c r="G76" s="3"/>
      <c r="H76" s="3"/>
      <c r="I76" s="3"/>
      <c r="J76" s="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>
        <v>72</v>
      </c>
      <c r="B77" s="3"/>
      <c r="C77" s="91">
        <f>MARKAH!D84</f>
        <v>0</v>
      </c>
      <c r="D77" s="105"/>
      <c r="E77" s="3"/>
      <c r="F77" s="3"/>
      <c r="G77" s="3"/>
      <c r="H77" s="3"/>
      <c r="I77" s="3"/>
      <c r="J77" s="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>
        <v>73</v>
      </c>
      <c r="B78" s="3"/>
      <c r="C78" s="91">
        <f>MARKAH!D85</f>
        <v>0</v>
      </c>
      <c r="D78" s="105"/>
      <c r="E78" s="3"/>
      <c r="F78" s="3"/>
      <c r="G78" s="3"/>
      <c r="H78" s="3"/>
      <c r="I78" s="3"/>
      <c r="J78" s="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>
        <v>74</v>
      </c>
      <c r="B79" s="3"/>
      <c r="C79" s="91">
        <f>MARKAH!D86</f>
        <v>0</v>
      </c>
      <c r="D79" s="105"/>
      <c r="E79" s="3"/>
      <c r="F79" s="3"/>
      <c r="G79" s="3"/>
      <c r="H79" s="3"/>
      <c r="I79" s="3"/>
      <c r="J79" s="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>
        <v>75</v>
      </c>
      <c r="B80" s="3"/>
      <c r="C80" s="91">
        <f>MARKAH!D87</f>
        <v>0</v>
      </c>
      <c r="D80" s="105"/>
      <c r="E80" s="3"/>
      <c r="F80" s="3"/>
      <c r="G80" s="3"/>
      <c r="H80" s="3"/>
      <c r="I80" s="3"/>
      <c r="J80" s="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>
        <v>76</v>
      </c>
      <c r="B81" s="3"/>
      <c r="C81" s="91">
        <f>MARKAH!D88</f>
        <v>0</v>
      </c>
      <c r="D81" s="105"/>
      <c r="E81" s="3"/>
      <c r="F81" s="3"/>
      <c r="G81" s="3"/>
      <c r="H81" s="3"/>
      <c r="I81" s="3"/>
      <c r="J81" s="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>
        <v>77</v>
      </c>
      <c r="B82" s="3"/>
      <c r="C82" s="91">
        <f>MARKAH!D89</f>
        <v>0</v>
      </c>
      <c r="D82" s="105"/>
      <c r="E82" s="3"/>
      <c r="F82" s="3"/>
      <c r="G82" s="3"/>
      <c r="H82" s="3"/>
      <c r="I82" s="3"/>
      <c r="J82" s="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>
        <v>78</v>
      </c>
      <c r="B83" s="3"/>
      <c r="C83" s="91">
        <f>MARKAH!D90</f>
        <v>0</v>
      </c>
      <c r="D83" s="105"/>
      <c r="E83" s="3"/>
      <c r="F83" s="3"/>
      <c r="G83" s="3"/>
      <c r="H83" s="3"/>
      <c r="I83" s="3"/>
      <c r="J83" s="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>
        <v>79</v>
      </c>
      <c r="B84" s="3"/>
      <c r="C84" s="91">
        <f>MARKAH!D91</f>
        <v>0</v>
      </c>
      <c r="D84" s="105"/>
      <c r="E84" s="3"/>
      <c r="F84" s="3"/>
      <c r="G84" s="3"/>
      <c r="H84" s="3"/>
      <c r="I84" s="3"/>
      <c r="J84" s="3">
        <f t="shared" si="3"/>
        <v>0</v>
      </c>
      <c r="K84">
        <f t="shared" si="4"/>
        <v>5</v>
      </c>
      <c r="L84" s="79" t="str">
        <f t="shared" si="5"/>
        <v/>
      </c>
    </row>
    <row r="85" spans="1:12">
      <c r="D85" s="4"/>
      <c r="E85" s="4"/>
      <c r="F85" s="4"/>
      <c r="G85" s="4"/>
      <c r="H85" s="4"/>
      <c r="I85" s="4"/>
      <c r="J85" s="4"/>
      <c r="L85" s="79"/>
    </row>
    <row r="87" spans="1:12">
      <c r="B87" s="80" t="s">
        <v>79</v>
      </c>
      <c r="D87" t="s">
        <v>81</v>
      </c>
    </row>
    <row r="88" spans="1:12">
      <c r="B88" s="80"/>
    </row>
    <row r="89" spans="1:12">
      <c r="B89" s="80" t="s">
        <v>80</v>
      </c>
      <c r="D89" t="s">
        <v>82</v>
      </c>
    </row>
    <row r="90" spans="1:12">
      <c r="B90" s="80">
        <f>MARKAH!C97</f>
        <v>0</v>
      </c>
    </row>
    <row r="91" spans="1:12">
      <c r="B91" s="80" t="str">
        <f>MARKAH!C98</f>
        <v>Fasilitator</v>
      </c>
      <c r="C91" s="80" t="str">
        <f>MARKAH!D98</f>
        <v/>
      </c>
    </row>
    <row r="92" spans="1:12">
      <c r="B92" s="80" t="str">
        <f>MARKAH!C99</f>
        <v>Kumpulan</v>
      </c>
      <c r="C92" s="80">
        <f>MARKAH!D99</f>
        <v>0</v>
      </c>
    </row>
    <row r="93" spans="1:12">
      <c r="B93" s="80"/>
    </row>
  </sheetData>
  <mergeCells count="1">
    <mergeCell ref="A1:J1"/>
  </mergeCells>
  <conditionalFormatting sqref="A6:J84">
    <cfRule type="expression" dxfId="6" priority="1">
      <formula>$K6&lt;4</formula>
    </cfRule>
  </conditionalFormatting>
  <pageMargins left="0.25" right="0.25" top="0.75" bottom="0.75" header="0.3" footer="0.3"/>
  <pageSetup scale="8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0000000}">
          <x14:formula1>
            <xm:f>Data!$A$25:$A$30</xm:f>
          </x14:formula1>
          <xm:sqref>I6:I84</xm:sqref>
        </x14:dataValidation>
        <x14:dataValidation type="list" allowBlank="1" showInputMessage="1" showErrorMessage="1" xr:uid="{00000000-0002-0000-0300-000001000000}">
          <x14:formula1>
            <xm:f>Data!$A$19:$A$24</xm:f>
          </x14:formula1>
          <xm:sqref>H6:H84</xm:sqref>
        </x14:dataValidation>
        <x14:dataValidation type="list" allowBlank="1" showInputMessage="1" showErrorMessage="1" xr:uid="{00000000-0002-0000-0300-000002000000}">
          <x14:formula1>
            <xm:f>Data!$A$13:$A$18</xm:f>
          </x14:formula1>
          <xm:sqref>G6:G84</xm:sqref>
        </x14:dataValidation>
        <x14:dataValidation type="list" allowBlank="1" showInputMessage="1" showErrorMessage="1" xr:uid="{00000000-0002-0000-0300-000003000000}">
          <x14:formula1>
            <xm:f>Data!$A$7:$A$12</xm:f>
          </x14:formula1>
          <xm:sqref>F6:F84</xm:sqref>
        </x14:dataValidation>
        <x14:dataValidation type="list" allowBlank="1" showInputMessage="1" showErrorMessage="1" xr:uid="{00000000-0002-0000-0300-000004000000}">
          <x14:formula1>
            <xm:f>Data!$A$1:$A$6</xm:f>
          </x14:formula1>
          <xm:sqref>E6:E84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346"/>
  <sheetViews>
    <sheetView tabSelected="1" workbookViewId="0">
      <selection activeCell="B13" sqref="B13"/>
    </sheetView>
  </sheetViews>
  <sheetFormatPr defaultColWidth="9.140625" defaultRowHeight="15"/>
  <cols>
    <col min="1" max="1" width="4.7109375" style="42" customWidth="1"/>
    <col min="2" max="2" width="14.42578125" style="42" customWidth="1"/>
    <col min="3" max="3" width="10.7109375" style="7" customWidth="1"/>
    <col min="4" max="4" width="48.42578125" style="7" bestFit="1" customWidth="1"/>
    <col min="5" max="7" width="6.28515625" style="44" bestFit="1" customWidth="1"/>
    <col min="8" max="8" width="6.42578125" style="44" bestFit="1" customWidth="1"/>
    <col min="9" max="9" width="6.28515625" style="7" customWidth="1"/>
    <col min="10" max="10" width="6.140625" style="7" customWidth="1"/>
    <col min="11" max="12" width="6.42578125" style="7" bestFit="1" customWidth="1"/>
    <col min="13" max="13" width="5.7109375" style="7" bestFit="1" customWidth="1"/>
    <col min="14" max="14" width="8.42578125" style="44" customWidth="1"/>
    <col min="15" max="16" width="13.42578125" style="44" customWidth="1"/>
    <col min="17" max="17" width="14.28515625" style="44" customWidth="1"/>
    <col min="18" max="18" width="9.140625" style="7"/>
    <col min="19" max="23" width="9.140625" style="61"/>
    <col min="24" max="16384" width="9.140625" style="7"/>
  </cols>
  <sheetData>
    <row r="1" spans="1:37">
      <c r="A1" s="52" t="s">
        <v>24</v>
      </c>
      <c r="B1" s="52"/>
      <c r="C1" s="7" t="s">
        <v>86</v>
      </c>
      <c r="D1" s="83" t="s">
        <v>170</v>
      </c>
      <c r="S1" s="95" t="str">
        <f>IF(H12&lt;&gt;100%,"Your total CLO weightage is not 100%","")</f>
        <v/>
      </c>
    </row>
    <row r="2" spans="1:37">
      <c r="A2" s="52" t="s">
        <v>17</v>
      </c>
      <c r="B2" s="52"/>
      <c r="C2" s="7" t="s">
        <v>86</v>
      </c>
      <c r="D2" s="83"/>
      <c r="S2" s="95" t="str">
        <f>IF(K12&lt;&gt;100%,"Your total CW+FINAL is not 100%","")</f>
        <v/>
      </c>
    </row>
    <row r="3" spans="1:37">
      <c r="A3" s="52" t="s">
        <v>46</v>
      </c>
      <c r="B3" s="52"/>
      <c r="C3" s="7" t="s">
        <v>86</v>
      </c>
      <c r="D3" s="83"/>
    </row>
    <row r="4" spans="1:37">
      <c r="A4" s="52" t="s">
        <v>20</v>
      </c>
      <c r="B4" s="52"/>
      <c r="C4" s="7" t="s">
        <v>86</v>
      </c>
      <c r="D4" s="83"/>
    </row>
    <row r="5" spans="1:37">
      <c r="A5" s="52" t="s">
        <v>19</v>
      </c>
      <c r="B5" s="52"/>
      <c r="C5" s="7" t="s">
        <v>86</v>
      </c>
      <c r="D5" s="96" t="str">
        <f>IF(D4="","",VLOOKUP(D4,Data!$H$4:$I$20,2,FALSE))</f>
        <v/>
      </c>
    </row>
    <row r="6" spans="1:37">
      <c r="A6" s="52" t="s">
        <v>47</v>
      </c>
      <c r="B6" s="52"/>
      <c r="C6" s="7" t="s">
        <v>86</v>
      </c>
      <c r="D6" s="83"/>
    </row>
    <row r="7" spans="1:37">
      <c r="A7" s="124" t="s">
        <v>85</v>
      </c>
      <c r="B7" s="124"/>
      <c r="C7" s="7" t="s">
        <v>86</v>
      </c>
      <c r="D7" s="84"/>
    </row>
    <row r="8" spans="1:37">
      <c r="A8" s="124" t="s">
        <v>98</v>
      </c>
      <c r="B8" s="124"/>
      <c r="C8" s="7" t="s">
        <v>86</v>
      </c>
      <c r="D8" s="84"/>
    </row>
    <row r="9" spans="1:37">
      <c r="D9" s="45"/>
      <c r="L9" s="64"/>
      <c r="N9" s="46" t="s">
        <v>40</v>
      </c>
      <c r="O9" s="46" t="s">
        <v>41</v>
      </c>
      <c r="P9" s="46" t="s">
        <v>41</v>
      </c>
      <c r="Q9" s="46" t="s">
        <v>42</v>
      </c>
    </row>
    <row r="10" spans="1:37">
      <c r="D10" s="45"/>
      <c r="E10" s="55" t="s">
        <v>48</v>
      </c>
      <c r="F10" s="55" t="s">
        <v>50</v>
      </c>
      <c r="G10" s="55" t="s">
        <v>56</v>
      </c>
      <c r="H10" s="51"/>
      <c r="I10" s="51"/>
      <c r="J10" s="51"/>
      <c r="K10" s="51"/>
      <c r="L10" s="65"/>
      <c r="M10"/>
      <c r="N10" s="47" t="s">
        <v>171</v>
      </c>
      <c r="O10" s="47" t="s">
        <v>172</v>
      </c>
      <c r="P10" s="47" t="s">
        <v>171</v>
      </c>
      <c r="Q10" s="47" t="s">
        <v>172</v>
      </c>
    </row>
    <row r="11" spans="1:37" ht="30">
      <c r="D11" s="45"/>
      <c r="E11" s="50" t="s">
        <v>40</v>
      </c>
      <c r="F11" s="50" t="s">
        <v>41</v>
      </c>
      <c r="G11" s="50" t="s">
        <v>42</v>
      </c>
      <c r="H11" s="50" t="s">
        <v>43</v>
      </c>
      <c r="I11" s="121" t="s">
        <v>171</v>
      </c>
      <c r="J11" s="50" t="s">
        <v>172</v>
      </c>
      <c r="K11" s="66" t="s">
        <v>43</v>
      </c>
      <c r="L11" s="67" t="s">
        <v>44</v>
      </c>
      <c r="M11" s="67" t="s">
        <v>45</v>
      </c>
      <c r="N11" s="49" t="s">
        <v>73</v>
      </c>
      <c r="O11" s="49" t="s">
        <v>75</v>
      </c>
      <c r="P11" s="49" t="s">
        <v>99</v>
      </c>
      <c r="Q11" s="49" t="s">
        <v>74</v>
      </c>
      <c r="R11" s="48"/>
    </row>
    <row r="12" spans="1:37" s="44" customFormat="1">
      <c r="A12" s="11" t="s">
        <v>0</v>
      </c>
      <c r="B12" s="11" t="s">
        <v>84</v>
      </c>
      <c r="C12" s="12" t="s">
        <v>63</v>
      </c>
      <c r="D12" s="11" t="s">
        <v>1</v>
      </c>
      <c r="E12" s="97">
        <f>SUMIF($N$9:$X$9,E11,$N$12:$X$12)</f>
        <v>0.2</v>
      </c>
      <c r="F12" s="97">
        <f>SUMIF($N$9:$X$9,F11,$N$12:$X$12)</f>
        <v>0.5</v>
      </c>
      <c r="G12" s="97">
        <f>SUMIF($N$9:$X$9,G11,$N$12:$X$12)</f>
        <v>0.3</v>
      </c>
      <c r="H12" s="97">
        <f>SUM(E12:G12)</f>
        <v>1</v>
      </c>
      <c r="I12" s="98">
        <f>SUMIF($N10:$Y10,I11,$N$12:$Y$12)</f>
        <v>0.5</v>
      </c>
      <c r="J12" s="98">
        <f>SUMIF($N10:$Y10,J11,$N$12:$Y$12)</f>
        <v>0.5</v>
      </c>
      <c r="K12" s="99">
        <f>I12+J12</f>
        <v>1</v>
      </c>
      <c r="L12" s="50" t="s">
        <v>60</v>
      </c>
      <c r="M12" s="50" t="s">
        <v>59</v>
      </c>
      <c r="N12" s="53">
        <v>0.2</v>
      </c>
      <c r="O12" s="53">
        <v>0.2</v>
      </c>
      <c r="P12" s="53">
        <v>0.3</v>
      </c>
      <c r="Q12" s="53">
        <v>0.3</v>
      </c>
      <c r="R12" s="54"/>
      <c r="S12" s="62"/>
      <c r="T12" s="62"/>
      <c r="U12" s="62"/>
      <c r="V12" s="62"/>
      <c r="W12" s="62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</row>
    <row r="13" spans="1:37" ht="20.100000000000001" customHeight="1">
      <c r="A13" s="6">
        <v>1</v>
      </c>
      <c r="B13" s="119"/>
      <c r="C13" s="117" t="str">
        <f>RIGHT(B13, 6)</f>
        <v/>
      </c>
      <c r="D13" s="120"/>
      <c r="E13" s="100">
        <f t="shared" ref="E13:E44" si="0">IF(ISNUMBER(A13),SUMIF($N$9:$Y$9,$E$11,$N13:$Y13),"")</f>
        <v>0</v>
      </c>
      <c r="F13" s="100">
        <f t="shared" ref="F13:F44" si="1">IF(ISNUMBER(A13),SUMIF($N$9:$Y$9,$F$11,$N13:$Y13),"")</f>
        <v>0</v>
      </c>
      <c r="G13" s="100">
        <f t="shared" ref="G13:G44" si="2">IF(ISNUMBER(A13),SUMIF($N$9:$Y$9,$G$11,$N13:$Y13),"")</f>
        <v>0</v>
      </c>
      <c r="H13" s="101">
        <f>IF(ISNUMBER(CEILING(G13+F13+E13,1)),CEILING(G13+F13+E13,1),"")</f>
        <v>0</v>
      </c>
      <c r="I13" s="153">
        <f t="shared" ref="I13:I44" si="3">IF(ISNUMBER(A13),SUMIF($N$10:$Y$10,$I$11,$N13:$Y13),"")</f>
        <v>0</v>
      </c>
      <c r="J13" s="100">
        <f t="shared" ref="J13:J44" si="4">IF(ISNUMBER(A13),SUMIF($N$10:$Y$10,$J$11,$N13:$Y13),"")</f>
        <v>0</v>
      </c>
      <c r="K13" s="100">
        <f>IF(ISNUMBER(CEILING(I13+J13,1)),CEILING(I13+J13,1),"")</f>
        <v>0</v>
      </c>
      <c r="L13" s="100" t="str">
        <f t="shared" ref="L13" si="5">IF(ISNUMBER(K13),VLOOKUP(K13,GradePoint,2),"")</f>
        <v>F</v>
      </c>
      <c r="M13" s="100">
        <f t="shared" ref="M13" si="6">IF(ISNUMBER(K13),VLOOKUP(K13,GradePoint,3),"")</f>
        <v>0</v>
      </c>
      <c r="N13" s="100">
        <f>'PROPOSAL PROJEK AKHIR'!J6</f>
        <v>0</v>
      </c>
      <c r="O13" s="100">
        <f>'PENILAIAN FASILITATOR'!J6</f>
        <v>0</v>
      </c>
      <c r="P13" s="100">
        <f>'PENILAIAN PROJEK AKHIR'!J6</f>
        <v>0</v>
      </c>
      <c r="Q13" s="100">
        <f>PEMBENTANGAN!J6</f>
        <v>0</v>
      </c>
    </row>
    <row r="14" spans="1:37" ht="20.100000000000001" customHeight="1">
      <c r="A14" s="6">
        <v>2</v>
      </c>
      <c r="B14" s="119"/>
      <c r="C14" s="117" t="str">
        <f t="shared" ref="C14:C69" si="7">RIGHT(B14, 6)</f>
        <v/>
      </c>
      <c r="D14" s="120"/>
      <c r="E14" s="100">
        <f t="shared" si="0"/>
        <v>0</v>
      </c>
      <c r="F14" s="100">
        <f t="shared" si="1"/>
        <v>0</v>
      </c>
      <c r="G14" s="100">
        <f t="shared" si="2"/>
        <v>0</v>
      </c>
      <c r="H14" s="101">
        <f t="shared" ref="H14:H20" si="8">IF(ISNUMBER(CEILING(G14+F14+E14,1)),CEILING(G14+F14+E14,1),"")</f>
        <v>0</v>
      </c>
      <c r="I14" s="153">
        <f t="shared" si="3"/>
        <v>0</v>
      </c>
      <c r="J14" s="100">
        <f t="shared" si="4"/>
        <v>0</v>
      </c>
      <c r="K14" s="100">
        <f t="shared" ref="K14:K20" si="9">IF(ISNUMBER(CEILING(I14+J14,1)),CEILING(I14+J14,1),"")</f>
        <v>0</v>
      </c>
      <c r="L14" s="100" t="str">
        <f t="shared" ref="L14:L20" si="10">IF(ISNUMBER(K14),VLOOKUP(K14,GradePoint,2),"")</f>
        <v>F</v>
      </c>
      <c r="M14" s="100">
        <f t="shared" ref="M14:M20" si="11">IF(ISNUMBER(K14),VLOOKUP(K14,GradePoint,3),"")</f>
        <v>0</v>
      </c>
      <c r="N14" s="100">
        <f>'PROPOSAL PROJEK AKHIR'!J7</f>
        <v>0</v>
      </c>
      <c r="O14" s="100">
        <f>'PENILAIAN FASILITATOR'!J7</f>
        <v>0</v>
      </c>
      <c r="P14" s="100">
        <f>'PENILAIAN PROJEK AKHIR'!J7</f>
        <v>0</v>
      </c>
      <c r="Q14" s="100">
        <f>PEMBENTANGAN!J7</f>
        <v>0</v>
      </c>
    </row>
    <row r="15" spans="1:37" ht="20.100000000000001" customHeight="1">
      <c r="A15" s="6">
        <v>3</v>
      </c>
      <c r="B15" s="119"/>
      <c r="C15" s="117" t="str">
        <f t="shared" si="7"/>
        <v/>
      </c>
      <c r="D15" s="120"/>
      <c r="E15" s="100">
        <f t="shared" si="0"/>
        <v>0</v>
      </c>
      <c r="F15" s="100">
        <f t="shared" si="1"/>
        <v>0</v>
      </c>
      <c r="G15" s="100">
        <f t="shared" si="2"/>
        <v>0</v>
      </c>
      <c r="H15" s="101">
        <f t="shared" si="8"/>
        <v>0</v>
      </c>
      <c r="I15" s="153">
        <f t="shared" si="3"/>
        <v>0</v>
      </c>
      <c r="J15" s="100">
        <f t="shared" si="4"/>
        <v>0</v>
      </c>
      <c r="K15" s="100">
        <f t="shared" si="9"/>
        <v>0</v>
      </c>
      <c r="L15" s="100" t="str">
        <f t="shared" si="10"/>
        <v>F</v>
      </c>
      <c r="M15" s="100">
        <f t="shared" si="11"/>
        <v>0</v>
      </c>
      <c r="N15" s="100">
        <f>'PROPOSAL PROJEK AKHIR'!J8</f>
        <v>0</v>
      </c>
      <c r="O15" s="100">
        <f>'PENILAIAN FASILITATOR'!J8</f>
        <v>0</v>
      </c>
      <c r="P15" s="100">
        <f>'PENILAIAN PROJEK AKHIR'!J8</f>
        <v>0</v>
      </c>
      <c r="Q15" s="100">
        <f>PEMBENTANGAN!J8</f>
        <v>0</v>
      </c>
    </row>
    <row r="16" spans="1:37" ht="20.100000000000001" customHeight="1">
      <c r="A16" s="6">
        <v>4</v>
      </c>
      <c r="B16" s="119"/>
      <c r="C16" s="117" t="str">
        <f t="shared" si="7"/>
        <v/>
      </c>
      <c r="D16" s="120"/>
      <c r="E16" s="100">
        <f t="shared" si="0"/>
        <v>0</v>
      </c>
      <c r="F16" s="100">
        <f t="shared" si="1"/>
        <v>0</v>
      </c>
      <c r="G16" s="100">
        <f t="shared" si="2"/>
        <v>0</v>
      </c>
      <c r="H16" s="101">
        <f t="shared" si="8"/>
        <v>0</v>
      </c>
      <c r="I16" s="153">
        <f t="shared" si="3"/>
        <v>0</v>
      </c>
      <c r="J16" s="100">
        <f t="shared" si="4"/>
        <v>0</v>
      </c>
      <c r="K16" s="100">
        <f t="shared" si="9"/>
        <v>0</v>
      </c>
      <c r="L16" s="100" t="str">
        <f t="shared" si="10"/>
        <v>F</v>
      </c>
      <c r="M16" s="100">
        <f t="shared" si="11"/>
        <v>0</v>
      </c>
      <c r="N16" s="100">
        <f>'PROPOSAL PROJEK AKHIR'!J9</f>
        <v>0</v>
      </c>
      <c r="O16" s="100">
        <f>'PENILAIAN FASILITATOR'!J9</f>
        <v>0</v>
      </c>
      <c r="P16" s="100">
        <f>'PENILAIAN PROJEK AKHIR'!J9</f>
        <v>0</v>
      </c>
      <c r="Q16" s="100">
        <f>PEMBENTANGAN!J9</f>
        <v>0</v>
      </c>
    </row>
    <row r="17" spans="1:17" ht="20.100000000000001" customHeight="1">
      <c r="A17" s="6">
        <v>5</v>
      </c>
      <c r="B17" s="119"/>
      <c r="C17" s="117" t="str">
        <f t="shared" si="7"/>
        <v/>
      </c>
      <c r="D17" s="120"/>
      <c r="E17" s="100">
        <f t="shared" si="0"/>
        <v>0</v>
      </c>
      <c r="F17" s="100">
        <f t="shared" si="1"/>
        <v>0</v>
      </c>
      <c r="G17" s="100">
        <f t="shared" si="2"/>
        <v>0</v>
      </c>
      <c r="H17" s="101">
        <f t="shared" si="8"/>
        <v>0</v>
      </c>
      <c r="I17" s="153">
        <f t="shared" si="3"/>
        <v>0</v>
      </c>
      <c r="J17" s="100">
        <f t="shared" si="4"/>
        <v>0</v>
      </c>
      <c r="K17" s="100">
        <f t="shared" si="9"/>
        <v>0</v>
      </c>
      <c r="L17" s="100" t="str">
        <f t="shared" si="10"/>
        <v>F</v>
      </c>
      <c r="M17" s="100">
        <f t="shared" si="11"/>
        <v>0</v>
      </c>
      <c r="N17" s="100">
        <f>'PROPOSAL PROJEK AKHIR'!J10</f>
        <v>0</v>
      </c>
      <c r="O17" s="100">
        <f>'PENILAIAN FASILITATOR'!J10</f>
        <v>0</v>
      </c>
      <c r="P17" s="100">
        <f>'PENILAIAN PROJEK AKHIR'!J10</f>
        <v>0</v>
      </c>
      <c r="Q17" s="100">
        <f>PEMBENTANGAN!J10</f>
        <v>0</v>
      </c>
    </row>
    <row r="18" spans="1:17" ht="20.100000000000001" customHeight="1">
      <c r="A18" s="6">
        <v>6</v>
      </c>
      <c r="B18" s="119"/>
      <c r="C18" s="117" t="str">
        <f t="shared" si="7"/>
        <v/>
      </c>
      <c r="D18" s="120"/>
      <c r="E18" s="100">
        <f t="shared" si="0"/>
        <v>0</v>
      </c>
      <c r="F18" s="100">
        <f t="shared" si="1"/>
        <v>0</v>
      </c>
      <c r="G18" s="100">
        <f t="shared" si="2"/>
        <v>0</v>
      </c>
      <c r="H18" s="101">
        <f t="shared" si="8"/>
        <v>0</v>
      </c>
      <c r="I18" s="153">
        <f t="shared" si="3"/>
        <v>0</v>
      </c>
      <c r="J18" s="100">
        <f t="shared" si="4"/>
        <v>0</v>
      </c>
      <c r="K18" s="100">
        <f t="shared" si="9"/>
        <v>0</v>
      </c>
      <c r="L18" s="100" t="str">
        <f t="shared" si="10"/>
        <v>F</v>
      </c>
      <c r="M18" s="100">
        <f t="shared" si="11"/>
        <v>0</v>
      </c>
      <c r="N18" s="100">
        <f>'PROPOSAL PROJEK AKHIR'!J11</f>
        <v>0</v>
      </c>
      <c r="O18" s="100">
        <f>'PENILAIAN FASILITATOR'!J11</f>
        <v>0</v>
      </c>
      <c r="P18" s="100">
        <f>'PENILAIAN PROJEK AKHIR'!J11</f>
        <v>0</v>
      </c>
      <c r="Q18" s="100">
        <f>PEMBENTANGAN!J11</f>
        <v>0</v>
      </c>
    </row>
    <row r="19" spans="1:17" ht="20.100000000000001" customHeight="1">
      <c r="A19" s="6">
        <v>7</v>
      </c>
      <c r="B19" s="119"/>
      <c r="C19" s="117" t="str">
        <f t="shared" si="7"/>
        <v/>
      </c>
      <c r="D19" s="120"/>
      <c r="E19" s="100">
        <f t="shared" si="0"/>
        <v>0</v>
      </c>
      <c r="F19" s="100">
        <f t="shared" si="1"/>
        <v>0</v>
      </c>
      <c r="G19" s="100">
        <f t="shared" si="2"/>
        <v>0</v>
      </c>
      <c r="H19" s="101">
        <f t="shared" si="8"/>
        <v>0</v>
      </c>
      <c r="I19" s="153">
        <f t="shared" si="3"/>
        <v>0</v>
      </c>
      <c r="J19" s="100">
        <f t="shared" si="4"/>
        <v>0</v>
      </c>
      <c r="K19" s="100">
        <f t="shared" si="9"/>
        <v>0</v>
      </c>
      <c r="L19" s="100" t="str">
        <f t="shared" si="10"/>
        <v>F</v>
      </c>
      <c r="M19" s="100">
        <f t="shared" si="11"/>
        <v>0</v>
      </c>
      <c r="N19" s="100">
        <f>'PROPOSAL PROJEK AKHIR'!J12</f>
        <v>0</v>
      </c>
      <c r="O19" s="100">
        <f>'PENILAIAN FASILITATOR'!J12</f>
        <v>0</v>
      </c>
      <c r="P19" s="100">
        <f>'PENILAIAN PROJEK AKHIR'!J12</f>
        <v>0</v>
      </c>
      <c r="Q19" s="100">
        <f>PEMBENTANGAN!J12</f>
        <v>0</v>
      </c>
    </row>
    <row r="20" spans="1:17" ht="20.100000000000001" customHeight="1">
      <c r="A20" s="6">
        <v>8</v>
      </c>
      <c r="B20" s="119"/>
      <c r="C20" s="117" t="str">
        <f t="shared" si="7"/>
        <v/>
      </c>
      <c r="D20" s="120"/>
      <c r="E20" s="100">
        <f t="shared" si="0"/>
        <v>0</v>
      </c>
      <c r="F20" s="100">
        <f t="shared" si="1"/>
        <v>0</v>
      </c>
      <c r="G20" s="100">
        <f t="shared" si="2"/>
        <v>0</v>
      </c>
      <c r="H20" s="101">
        <f t="shared" si="8"/>
        <v>0</v>
      </c>
      <c r="I20" s="153">
        <f t="shared" si="3"/>
        <v>0</v>
      </c>
      <c r="J20" s="100">
        <f t="shared" si="4"/>
        <v>0</v>
      </c>
      <c r="K20" s="100">
        <f t="shared" si="9"/>
        <v>0</v>
      </c>
      <c r="L20" s="100" t="str">
        <f t="shared" si="10"/>
        <v>F</v>
      </c>
      <c r="M20" s="100">
        <f t="shared" si="11"/>
        <v>0</v>
      </c>
      <c r="N20" s="100">
        <f>'PROPOSAL PROJEK AKHIR'!J13</f>
        <v>0</v>
      </c>
      <c r="O20" s="100">
        <f>'PENILAIAN FASILITATOR'!J13</f>
        <v>0</v>
      </c>
      <c r="P20" s="100">
        <f>'PENILAIAN PROJEK AKHIR'!J13</f>
        <v>0</v>
      </c>
      <c r="Q20" s="100">
        <f>PEMBENTANGAN!J13</f>
        <v>0</v>
      </c>
    </row>
    <row r="21" spans="1:17" ht="20.100000000000001" customHeight="1">
      <c r="A21" s="6">
        <v>9</v>
      </c>
      <c r="B21" s="119"/>
      <c r="C21" s="117" t="str">
        <f t="shared" si="7"/>
        <v/>
      </c>
      <c r="D21" s="120"/>
      <c r="E21" s="100">
        <f t="shared" si="0"/>
        <v>0</v>
      </c>
      <c r="F21" s="100">
        <f t="shared" si="1"/>
        <v>0</v>
      </c>
      <c r="G21" s="100">
        <f t="shared" si="2"/>
        <v>0</v>
      </c>
      <c r="H21" s="101">
        <f t="shared" ref="H21:H46" si="12">IF(ISNUMBER(CEILING(G21+F21+E21,1)),CEILING(G21+F21+E21,1),"")</f>
        <v>0</v>
      </c>
      <c r="I21" s="153">
        <f t="shared" si="3"/>
        <v>0</v>
      </c>
      <c r="J21" s="100">
        <f t="shared" si="4"/>
        <v>0</v>
      </c>
      <c r="K21" s="100">
        <f t="shared" ref="K21:K46" si="13">IF(ISNUMBER(CEILING(I21+J21,1)),CEILING(I21+J21,1),"")</f>
        <v>0</v>
      </c>
      <c r="L21" s="100" t="str">
        <f t="shared" ref="L21:L54" si="14">IF(ISNUMBER(K21),VLOOKUP(K21,GradePoint,2),"")</f>
        <v>F</v>
      </c>
      <c r="M21" s="100">
        <f t="shared" ref="M21:M54" si="15">IF(ISNUMBER(K21),VLOOKUP(K21,GradePoint,3),"")</f>
        <v>0</v>
      </c>
      <c r="N21" s="100">
        <f>'PROPOSAL PROJEK AKHIR'!J14</f>
        <v>0</v>
      </c>
      <c r="O21" s="100">
        <f>'PENILAIAN FASILITATOR'!J14</f>
        <v>0</v>
      </c>
      <c r="P21" s="100">
        <f>'PENILAIAN PROJEK AKHIR'!J14</f>
        <v>0</v>
      </c>
      <c r="Q21" s="100">
        <f>PEMBENTANGAN!J14</f>
        <v>0</v>
      </c>
    </row>
    <row r="22" spans="1:17" ht="20.100000000000001" customHeight="1">
      <c r="A22" s="6">
        <v>10</v>
      </c>
      <c r="B22" s="119"/>
      <c r="C22" s="117" t="str">
        <f t="shared" si="7"/>
        <v/>
      </c>
      <c r="D22" s="120"/>
      <c r="E22" s="100">
        <f t="shared" si="0"/>
        <v>0</v>
      </c>
      <c r="F22" s="100">
        <f t="shared" si="1"/>
        <v>0</v>
      </c>
      <c r="G22" s="100">
        <f t="shared" si="2"/>
        <v>0</v>
      </c>
      <c r="H22" s="101">
        <f t="shared" si="12"/>
        <v>0</v>
      </c>
      <c r="I22" s="153">
        <f t="shared" si="3"/>
        <v>0</v>
      </c>
      <c r="J22" s="100">
        <f t="shared" si="4"/>
        <v>0</v>
      </c>
      <c r="K22" s="100">
        <f t="shared" si="13"/>
        <v>0</v>
      </c>
      <c r="L22" s="100" t="str">
        <f t="shared" si="14"/>
        <v>F</v>
      </c>
      <c r="M22" s="100">
        <f t="shared" si="15"/>
        <v>0</v>
      </c>
      <c r="N22" s="100">
        <f>'PROPOSAL PROJEK AKHIR'!J15</f>
        <v>0</v>
      </c>
      <c r="O22" s="100">
        <f>'PENILAIAN FASILITATOR'!J15</f>
        <v>0</v>
      </c>
      <c r="P22" s="100">
        <f>'PENILAIAN PROJEK AKHIR'!J15</f>
        <v>0</v>
      </c>
      <c r="Q22" s="100">
        <f>PEMBENTANGAN!J15</f>
        <v>0</v>
      </c>
    </row>
    <row r="23" spans="1:17" ht="20.100000000000001" customHeight="1">
      <c r="A23" s="6">
        <v>11</v>
      </c>
      <c r="B23" s="119"/>
      <c r="C23" s="117" t="str">
        <f t="shared" si="7"/>
        <v/>
      </c>
      <c r="D23" s="120"/>
      <c r="E23" s="100">
        <f t="shared" si="0"/>
        <v>0</v>
      </c>
      <c r="F23" s="100">
        <f t="shared" si="1"/>
        <v>0</v>
      </c>
      <c r="G23" s="100">
        <f t="shared" si="2"/>
        <v>0</v>
      </c>
      <c r="H23" s="101">
        <f t="shared" si="12"/>
        <v>0</v>
      </c>
      <c r="I23" s="153">
        <f t="shared" si="3"/>
        <v>0</v>
      </c>
      <c r="J23" s="100">
        <f t="shared" si="4"/>
        <v>0</v>
      </c>
      <c r="K23" s="100">
        <f t="shared" si="13"/>
        <v>0</v>
      </c>
      <c r="L23" s="100" t="str">
        <f t="shared" si="14"/>
        <v>F</v>
      </c>
      <c r="M23" s="100">
        <f t="shared" si="15"/>
        <v>0</v>
      </c>
      <c r="N23" s="100">
        <f>'PROPOSAL PROJEK AKHIR'!J16</f>
        <v>0</v>
      </c>
      <c r="O23" s="100">
        <f>'PENILAIAN FASILITATOR'!J16</f>
        <v>0</v>
      </c>
      <c r="P23" s="100">
        <f>'PENILAIAN PROJEK AKHIR'!J16</f>
        <v>0</v>
      </c>
      <c r="Q23" s="100">
        <f>PEMBENTANGAN!J16</f>
        <v>0</v>
      </c>
    </row>
    <row r="24" spans="1:17" ht="20.100000000000001" customHeight="1">
      <c r="A24" s="6">
        <v>12</v>
      </c>
      <c r="B24" s="119"/>
      <c r="C24" s="117" t="str">
        <f t="shared" si="7"/>
        <v/>
      </c>
      <c r="D24" s="120"/>
      <c r="E24" s="100">
        <f t="shared" si="0"/>
        <v>0</v>
      </c>
      <c r="F24" s="100">
        <f t="shared" si="1"/>
        <v>0</v>
      </c>
      <c r="G24" s="100">
        <f t="shared" si="2"/>
        <v>0</v>
      </c>
      <c r="H24" s="101">
        <f t="shared" si="12"/>
        <v>0</v>
      </c>
      <c r="I24" s="153">
        <f t="shared" si="3"/>
        <v>0</v>
      </c>
      <c r="J24" s="100">
        <f t="shared" si="4"/>
        <v>0</v>
      </c>
      <c r="K24" s="100">
        <f t="shared" si="13"/>
        <v>0</v>
      </c>
      <c r="L24" s="100" t="str">
        <f t="shared" si="14"/>
        <v>F</v>
      </c>
      <c r="M24" s="100">
        <f t="shared" si="15"/>
        <v>0</v>
      </c>
      <c r="N24" s="100">
        <f>'PROPOSAL PROJEK AKHIR'!J17</f>
        <v>0</v>
      </c>
      <c r="O24" s="100">
        <f>'PENILAIAN FASILITATOR'!J17</f>
        <v>0</v>
      </c>
      <c r="P24" s="100">
        <f>'PENILAIAN PROJEK AKHIR'!J17</f>
        <v>0</v>
      </c>
      <c r="Q24" s="100">
        <f>PEMBENTANGAN!J17</f>
        <v>0</v>
      </c>
    </row>
    <row r="25" spans="1:17" ht="20.100000000000001" customHeight="1">
      <c r="A25" s="6">
        <v>13</v>
      </c>
      <c r="B25" s="119"/>
      <c r="C25" s="117" t="str">
        <f t="shared" si="7"/>
        <v/>
      </c>
      <c r="D25" s="120"/>
      <c r="E25" s="100">
        <f t="shared" si="0"/>
        <v>0</v>
      </c>
      <c r="F25" s="100">
        <f t="shared" si="1"/>
        <v>0</v>
      </c>
      <c r="G25" s="100">
        <f t="shared" si="2"/>
        <v>0</v>
      </c>
      <c r="H25" s="101">
        <f t="shared" si="12"/>
        <v>0</v>
      </c>
      <c r="I25" s="153">
        <f t="shared" si="3"/>
        <v>0</v>
      </c>
      <c r="J25" s="100">
        <f t="shared" si="4"/>
        <v>0</v>
      </c>
      <c r="K25" s="100">
        <f t="shared" si="13"/>
        <v>0</v>
      </c>
      <c r="L25" s="100" t="str">
        <f t="shared" si="14"/>
        <v>F</v>
      </c>
      <c r="M25" s="100">
        <f t="shared" si="15"/>
        <v>0</v>
      </c>
      <c r="N25" s="100">
        <f>'PROPOSAL PROJEK AKHIR'!J18</f>
        <v>0</v>
      </c>
      <c r="O25" s="100">
        <f>'PENILAIAN FASILITATOR'!J18</f>
        <v>0</v>
      </c>
      <c r="P25" s="100">
        <f>'PENILAIAN PROJEK AKHIR'!J18</f>
        <v>0</v>
      </c>
      <c r="Q25" s="100">
        <f>PEMBENTANGAN!J18</f>
        <v>0</v>
      </c>
    </row>
    <row r="26" spans="1:17" ht="20.100000000000001" customHeight="1">
      <c r="A26" s="6">
        <v>14</v>
      </c>
      <c r="B26" s="119"/>
      <c r="C26" s="117" t="str">
        <f t="shared" si="7"/>
        <v/>
      </c>
      <c r="D26" s="120"/>
      <c r="E26" s="100">
        <f t="shared" si="0"/>
        <v>0</v>
      </c>
      <c r="F26" s="100">
        <f t="shared" si="1"/>
        <v>0</v>
      </c>
      <c r="G26" s="100">
        <f t="shared" si="2"/>
        <v>0</v>
      </c>
      <c r="H26" s="101">
        <f t="shared" si="12"/>
        <v>0</v>
      </c>
      <c r="I26" s="153">
        <f t="shared" si="3"/>
        <v>0</v>
      </c>
      <c r="J26" s="100">
        <f t="shared" si="4"/>
        <v>0</v>
      </c>
      <c r="K26" s="100">
        <f t="shared" si="13"/>
        <v>0</v>
      </c>
      <c r="L26" s="100" t="str">
        <f t="shared" si="14"/>
        <v>F</v>
      </c>
      <c r="M26" s="100">
        <f t="shared" si="15"/>
        <v>0</v>
      </c>
      <c r="N26" s="100">
        <f>'PROPOSAL PROJEK AKHIR'!J19</f>
        <v>0</v>
      </c>
      <c r="O26" s="100">
        <f>'PENILAIAN FASILITATOR'!J19</f>
        <v>0</v>
      </c>
      <c r="P26" s="100">
        <f>'PENILAIAN PROJEK AKHIR'!J19</f>
        <v>0</v>
      </c>
      <c r="Q26" s="100">
        <f>PEMBENTANGAN!J19</f>
        <v>0</v>
      </c>
    </row>
    <row r="27" spans="1:17" ht="20.100000000000001" customHeight="1">
      <c r="A27" s="6">
        <v>15</v>
      </c>
      <c r="B27" s="119"/>
      <c r="C27" s="117" t="str">
        <f t="shared" si="7"/>
        <v/>
      </c>
      <c r="D27" s="120"/>
      <c r="E27" s="100">
        <f t="shared" si="0"/>
        <v>0</v>
      </c>
      <c r="F27" s="100">
        <f t="shared" si="1"/>
        <v>0</v>
      </c>
      <c r="G27" s="100">
        <f t="shared" si="2"/>
        <v>0</v>
      </c>
      <c r="H27" s="101">
        <f t="shared" si="12"/>
        <v>0</v>
      </c>
      <c r="I27" s="153">
        <f t="shared" si="3"/>
        <v>0</v>
      </c>
      <c r="J27" s="100">
        <f t="shared" si="4"/>
        <v>0</v>
      </c>
      <c r="K27" s="100">
        <f t="shared" si="13"/>
        <v>0</v>
      </c>
      <c r="L27" s="100" t="str">
        <f t="shared" si="14"/>
        <v>F</v>
      </c>
      <c r="M27" s="100">
        <f t="shared" si="15"/>
        <v>0</v>
      </c>
      <c r="N27" s="100">
        <f>'PROPOSAL PROJEK AKHIR'!J20</f>
        <v>0</v>
      </c>
      <c r="O27" s="100">
        <f>'PENILAIAN FASILITATOR'!J20</f>
        <v>0</v>
      </c>
      <c r="P27" s="100">
        <f>'PENILAIAN PROJEK AKHIR'!J20</f>
        <v>0</v>
      </c>
      <c r="Q27" s="100">
        <f>PEMBENTANGAN!J20</f>
        <v>0</v>
      </c>
    </row>
    <row r="28" spans="1:17" ht="20.100000000000001" customHeight="1">
      <c r="A28" s="6">
        <v>16</v>
      </c>
      <c r="B28" s="119"/>
      <c r="C28" s="117" t="str">
        <f t="shared" si="7"/>
        <v/>
      </c>
      <c r="D28" s="120"/>
      <c r="E28" s="100">
        <f t="shared" si="0"/>
        <v>0</v>
      </c>
      <c r="F28" s="100">
        <f t="shared" si="1"/>
        <v>0</v>
      </c>
      <c r="G28" s="100">
        <f t="shared" si="2"/>
        <v>0</v>
      </c>
      <c r="H28" s="101">
        <f t="shared" si="12"/>
        <v>0</v>
      </c>
      <c r="I28" s="153">
        <f t="shared" si="3"/>
        <v>0</v>
      </c>
      <c r="J28" s="100">
        <f t="shared" si="4"/>
        <v>0</v>
      </c>
      <c r="K28" s="100">
        <f t="shared" si="13"/>
        <v>0</v>
      </c>
      <c r="L28" s="100" t="str">
        <f t="shared" si="14"/>
        <v>F</v>
      </c>
      <c r="M28" s="100">
        <f t="shared" si="15"/>
        <v>0</v>
      </c>
      <c r="N28" s="100">
        <f>'PROPOSAL PROJEK AKHIR'!J21</f>
        <v>0</v>
      </c>
      <c r="O28" s="100">
        <f>'PENILAIAN FASILITATOR'!J21</f>
        <v>0</v>
      </c>
      <c r="P28" s="100">
        <f>'PENILAIAN PROJEK AKHIR'!J21</f>
        <v>0</v>
      </c>
      <c r="Q28" s="100">
        <f>PEMBENTANGAN!J21</f>
        <v>0</v>
      </c>
    </row>
    <row r="29" spans="1:17" ht="20.100000000000001" customHeight="1">
      <c r="A29" s="6">
        <v>17</v>
      </c>
      <c r="B29" s="119"/>
      <c r="C29" s="117" t="str">
        <f t="shared" si="7"/>
        <v/>
      </c>
      <c r="D29" s="120"/>
      <c r="E29" s="100">
        <f t="shared" si="0"/>
        <v>0</v>
      </c>
      <c r="F29" s="100">
        <f t="shared" si="1"/>
        <v>0</v>
      </c>
      <c r="G29" s="100">
        <f t="shared" si="2"/>
        <v>0</v>
      </c>
      <c r="H29" s="101">
        <f t="shared" si="12"/>
        <v>0</v>
      </c>
      <c r="I29" s="153">
        <f t="shared" si="3"/>
        <v>0</v>
      </c>
      <c r="J29" s="100">
        <f t="shared" si="4"/>
        <v>0</v>
      </c>
      <c r="K29" s="100">
        <f t="shared" si="13"/>
        <v>0</v>
      </c>
      <c r="L29" s="100" t="str">
        <f t="shared" si="14"/>
        <v>F</v>
      </c>
      <c r="M29" s="100">
        <f t="shared" si="15"/>
        <v>0</v>
      </c>
      <c r="N29" s="100">
        <f>'PROPOSAL PROJEK AKHIR'!J22</f>
        <v>0</v>
      </c>
      <c r="O29" s="100">
        <f>'PENILAIAN FASILITATOR'!J22</f>
        <v>0</v>
      </c>
      <c r="P29" s="100">
        <f>'PENILAIAN PROJEK AKHIR'!J22</f>
        <v>0</v>
      </c>
      <c r="Q29" s="100">
        <f>PEMBENTANGAN!J22</f>
        <v>0</v>
      </c>
    </row>
    <row r="30" spans="1:17" ht="20.100000000000001" customHeight="1">
      <c r="A30" s="6">
        <v>18</v>
      </c>
      <c r="B30" s="119"/>
      <c r="C30" s="117" t="str">
        <f t="shared" si="7"/>
        <v/>
      </c>
      <c r="D30" s="120"/>
      <c r="E30" s="100">
        <f t="shared" si="0"/>
        <v>0</v>
      </c>
      <c r="F30" s="100">
        <f t="shared" si="1"/>
        <v>0</v>
      </c>
      <c r="G30" s="100">
        <f t="shared" si="2"/>
        <v>0</v>
      </c>
      <c r="H30" s="101">
        <f t="shared" si="12"/>
        <v>0</v>
      </c>
      <c r="I30" s="153">
        <f t="shared" si="3"/>
        <v>0</v>
      </c>
      <c r="J30" s="100">
        <f t="shared" si="4"/>
        <v>0</v>
      </c>
      <c r="K30" s="100">
        <f t="shared" si="13"/>
        <v>0</v>
      </c>
      <c r="L30" s="100" t="str">
        <f t="shared" si="14"/>
        <v>F</v>
      </c>
      <c r="M30" s="100">
        <f t="shared" si="15"/>
        <v>0</v>
      </c>
      <c r="N30" s="100">
        <f>'PROPOSAL PROJEK AKHIR'!J23</f>
        <v>0</v>
      </c>
      <c r="O30" s="100">
        <f>'PENILAIAN FASILITATOR'!J23</f>
        <v>0</v>
      </c>
      <c r="P30" s="100">
        <f>'PENILAIAN PROJEK AKHIR'!J23</f>
        <v>0</v>
      </c>
      <c r="Q30" s="100">
        <f>PEMBENTANGAN!J23</f>
        <v>0</v>
      </c>
    </row>
    <row r="31" spans="1:17" ht="20.100000000000001" customHeight="1">
      <c r="A31" s="6">
        <v>19</v>
      </c>
      <c r="B31" s="119"/>
      <c r="C31" s="117" t="str">
        <f t="shared" si="7"/>
        <v/>
      </c>
      <c r="D31" s="120"/>
      <c r="E31" s="100">
        <f t="shared" si="0"/>
        <v>0</v>
      </c>
      <c r="F31" s="100">
        <f t="shared" si="1"/>
        <v>0</v>
      </c>
      <c r="G31" s="100">
        <f t="shared" si="2"/>
        <v>0</v>
      </c>
      <c r="H31" s="101">
        <f t="shared" si="12"/>
        <v>0</v>
      </c>
      <c r="I31" s="153">
        <f t="shared" si="3"/>
        <v>0</v>
      </c>
      <c r="J31" s="100">
        <f t="shared" si="4"/>
        <v>0</v>
      </c>
      <c r="K31" s="100">
        <f t="shared" si="13"/>
        <v>0</v>
      </c>
      <c r="L31" s="100" t="str">
        <f t="shared" si="14"/>
        <v>F</v>
      </c>
      <c r="M31" s="100">
        <f t="shared" si="15"/>
        <v>0</v>
      </c>
      <c r="N31" s="100">
        <f>'PROPOSAL PROJEK AKHIR'!J24</f>
        <v>0</v>
      </c>
      <c r="O31" s="100">
        <f>'PENILAIAN FASILITATOR'!J24</f>
        <v>0</v>
      </c>
      <c r="P31" s="100">
        <f>'PENILAIAN PROJEK AKHIR'!J24</f>
        <v>0</v>
      </c>
      <c r="Q31" s="100">
        <f>PEMBENTANGAN!J24</f>
        <v>0</v>
      </c>
    </row>
    <row r="32" spans="1:17" ht="20.100000000000001" customHeight="1">
      <c r="A32" s="6">
        <v>20</v>
      </c>
      <c r="B32" s="119"/>
      <c r="C32" s="117" t="str">
        <f t="shared" si="7"/>
        <v/>
      </c>
      <c r="D32" s="120"/>
      <c r="E32" s="100">
        <f t="shared" si="0"/>
        <v>0</v>
      </c>
      <c r="F32" s="100">
        <f t="shared" si="1"/>
        <v>0</v>
      </c>
      <c r="G32" s="100">
        <f t="shared" si="2"/>
        <v>0</v>
      </c>
      <c r="H32" s="101">
        <f t="shared" si="12"/>
        <v>0</v>
      </c>
      <c r="I32" s="153">
        <f t="shared" si="3"/>
        <v>0</v>
      </c>
      <c r="J32" s="100">
        <f t="shared" si="4"/>
        <v>0</v>
      </c>
      <c r="K32" s="100">
        <f t="shared" si="13"/>
        <v>0</v>
      </c>
      <c r="L32" s="100" t="str">
        <f t="shared" si="14"/>
        <v>F</v>
      </c>
      <c r="M32" s="100">
        <f t="shared" si="15"/>
        <v>0</v>
      </c>
      <c r="N32" s="100">
        <f>'PROPOSAL PROJEK AKHIR'!J25</f>
        <v>0</v>
      </c>
      <c r="O32" s="100">
        <f>'PENILAIAN FASILITATOR'!J25</f>
        <v>0</v>
      </c>
      <c r="P32" s="100">
        <f>'PENILAIAN PROJEK AKHIR'!J25</f>
        <v>0</v>
      </c>
      <c r="Q32" s="100">
        <f>PEMBENTANGAN!J25</f>
        <v>0</v>
      </c>
    </row>
    <row r="33" spans="1:17" ht="20.100000000000001" customHeight="1">
      <c r="A33" s="6">
        <v>21</v>
      </c>
      <c r="B33" s="119"/>
      <c r="C33" s="117" t="str">
        <f t="shared" si="7"/>
        <v/>
      </c>
      <c r="D33" s="120"/>
      <c r="E33" s="100">
        <f t="shared" si="0"/>
        <v>0</v>
      </c>
      <c r="F33" s="100">
        <f t="shared" si="1"/>
        <v>0</v>
      </c>
      <c r="G33" s="100">
        <f t="shared" si="2"/>
        <v>0</v>
      </c>
      <c r="H33" s="101">
        <f t="shared" si="12"/>
        <v>0</v>
      </c>
      <c r="I33" s="153">
        <f t="shared" si="3"/>
        <v>0</v>
      </c>
      <c r="J33" s="100">
        <f t="shared" si="4"/>
        <v>0</v>
      </c>
      <c r="K33" s="100">
        <f t="shared" si="13"/>
        <v>0</v>
      </c>
      <c r="L33" s="100" t="str">
        <f t="shared" si="14"/>
        <v>F</v>
      </c>
      <c r="M33" s="100">
        <f t="shared" si="15"/>
        <v>0</v>
      </c>
      <c r="N33" s="100">
        <f>'PROPOSAL PROJEK AKHIR'!J26</f>
        <v>0</v>
      </c>
      <c r="O33" s="100">
        <f>'PENILAIAN FASILITATOR'!J26</f>
        <v>0</v>
      </c>
      <c r="P33" s="100">
        <f>'PENILAIAN PROJEK AKHIR'!J26</f>
        <v>0</v>
      </c>
      <c r="Q33" s="100">
        <f>PEMBENTANGAN!J26</f>
        <v>0</v>
      </c>
    </row>
    <row r="34" spans="1:17" ht="20.100000000000001" customHeight="1">
      <c r="A34" s="6">
        <v>22</v>
      </c>
      <c r="B34" s="119"/>
      <c r="C34" s="117" t="str">
        <f t="shared" si="7"/>
        <v/>
      </c>
      <c r="D34" s="120"/>
      <c r="E34" s="100">
        <f t="shared" si="0"/>
        <v>0</v>
      </c>
      <c r="F34" s="100">
        <f t="shared" si="1"/>
        <v>0</v>
      </c>
      <c r="G34" s="100">
        <f t="shared" si="2"/>
        <v>0</v>
      </c>
      <c r="H34" s="101">
        <f t="shared" si="12"/>
        <v>0</v>
      </c>
      <c r="I34" s="153">
        <f t="shared" si="3"/>
        <v>0</v>
      </c>
      <c r="J34" s="100">
        <f t="shared" si="4"/>
        <v>0</v>
      </c>
      <c r="K34" s="100">
        <f t="shared" si="13"/>
        <v>0</v>
      </c>
      <c r="L34" s="100" t="str">
        <f t="shared" si="14"/>
        <v>F</v>
      </c>
      <c r="M34" s="100">
        <f t="shared" si="15"/>
        <v>0</v>
      </c>
      <c r="N34" s="100">
        <f>'PROPOSAL PROJEK AKHIR'!J27</f>
        <v>0</v>
      </c>
      <c r="O34" s="100">
        <f>'PENILAIAN FASILITATOR'!J27</f>
        <v>0</v>
      </c>
      <c r="P34" s="100">
        <f>'PENILAIAN PROJEK AKHIR'!J27</f>
        <v>0</v>
      </c>
      <c r="Q34" s="100">
        <f>PEMBENTANGAN!J27</f>
        <v>0</v>
      </c>
    </row>
    <row r="35" spans="1:17" ht="20.100000000000001" customHeight="1">
      <c r="A35" s="6">
        <v>23</v>
      </c>
      <c r="B35" s="119"/>
      <c r="C35" s="117" t="str">
        <f t="shared" si="7"/>
        <v/>
      </c>
      <c r="D35" s="120"/>
      <c r="E35" s="100">
        <f t="shared" si="0"/>
        <v>0</v>
      </c>
      <c r="F35" s="100">
        <f t="shared" si="1"/>
        <v>0</v>
      </c>
      <c r="G35" s="100">
        <f t="shared" si="2"/>
        <v>0</v>
      </c>
      <c r="H35" s="101">
        <f t="shared" si="12"/>
        <v>0</v>
      </c>
      <c r="I35" s="153">
        <f t="shared" si="3"/>
        <v>0</v>
      </c>
      <c r="J35" s="100">
        <f t="shared" si="4"/>
        <v>0</v>
      </c>
      <c r="K35" s="100">
        <f t="shared" si="13"/>
        <v>0</v>
      </c>
      <c r="L35" s="100" t="str">
        <f t="shared" si="14"/>
        <v>F</v>
      </c>
      <c r="M35" s="100">
        <f t="shared" si="15"/>
        <v>0</v>
      </c>
      <c r="N35" s="100">
        <f>'PROPOSAL PROJEK AKHIR'!J28</f>
        <v>0</v>
      </c>
      <c r="O35" s="100">
        <f>'PENILAIAN FASILITATOR'!J28</f>
        <v>0</v>
      </c>
      <c r="P35" s="100">
        <f>'PENILAIAN PROJEK AKHIR'!J28</f>
        <v>0</v>
      </c>
      <c r="Q35" s="100">
        <f>PEMBENTANGAN!J28</f>
        <v>0</v>
      </c>
    </row>
    <row r="36" spans="1:17" ht="20.100000000000001" customHeight="1">
      <c r="A36" s="6">
        <v>24</v>
      </c>
      <c r="B36" s="119"/>
      <c r="C36" s="117" t="str">
        <f t="shared" si="7"/>
        <v/>
      </c>
      <c r="D36" s="120"/>
      <c r="E36" s="100">
        <f t="shared" si="0"/>
        <v>0</v>
      </c>
      <c r="F36" s="100">
        <f t="shared" si="1"/>
        <v>0</v>
      </c>
      <c r="G36" s="100">
        <f t="shared" si="2"/>
        <v>0</v>
      </c>
      <c r="H36" s="101">
        <f t="shared" si="12"/>
        <v>0</v>
      </c>
      <c r="I36" s="153">
        <f t="shared" si="3"/>
        <v>0</v>
      </c>
      <c r="J36" s="100">
        <f t="shared" si="4"/>
        <v>0</v>
      </c>
      <c r="K36" s="100">
        <f t="shared" si="13"/>
        <v>0</v>
      </c>
      <c r="L36" s="100" t="str">
        <f t="shared" si="14"/>
        <v>F</v>
      </c>
      <c r="M36" s="100">
        <f t="shared" si="15"/>
        <v>0</v>
      </c>
      <c r="N36" s="100">
        <f>'PROPOSAL PROJEK AKHIR'!J29</f>
        <v>0</v>
      </c>
      <c r="O36" s="100">
        <f>'PENILAIAN FASILITATOR'!J29</f>
        <v>0</v>
      </c>
      <c r="P36" s="100">
        <f>'PENILAIAN PROJEK AKHIR'!J29</f>
        <v>0</v>
      </c>
      <c r="Q36" s="100">
        <f>PEMBENTANGAN!J29</f>
        <v>0</v>
      </c>
    </row>
    <row r="37" spans="1:17" ht="20.100000000000001" customHeight="1">
      <c r="A37" s="6">
        <v>25</v>
      </c>
      <c r="B37" s="119"/>
      <c r="C37" s="117" t="str">
        <f t="shared" si="7"/>
        <v/>
      </c>
      <c r="D37" s="120"/>
      <c r="E37" s="100">
        <f t="shared" si="0"/>
        <v>0</v>
      </c>
      <c r="F37" s="100">
        <f t="shared" si="1"/>
        <v>0</v>
      </c>
      <c r="G37" s="100">
        <f t="shared" si="2"/>
        <v>0</v>
      </c>
      <c r="H37" s="101">
        <f t="shared" si="12"/>
        <v>0</v>
      </c>
      <c r="I37" s="153">
        <f t="shared" si="3"/>
        <v>0</v>
      </c>
      <c r="J37" s="100">
        <f t="shared" si="4"/>
        <v>0</v>
      </c>
      <c r="K37" s="100">
        <f t="shared" si="13"/>
        <v>0</v>
      </c>
      <c r="L37" s="100" t="str">
        <f t="shared" si="14"/>
        <v>F</v>
      </c>
      <c r="M37" s="100">
        <f t="shared" si="15"/>
        <v>0</v>
      </c>
      <c r="N37" s="100">
        <f>'PROPOSAL PROJEK AKHIR'!J30</f>
        <v>0</v>
      </c>
      <c r="O37" s="100">
        <f>'PENILAIAN FASILITATOR'!J30</f>
        <v>0</v>
      </c>
      <c r="P37" s="100">
        <f>'PENILAIAN PROJEK AKHIR'!J30</f>
        <v>0</v>
      </c>
      <c r="Q37" s="100">
        <f>PEMBENTANGAN!J30</f>
        <v>0</v>
      </c>
    </row>
    <row r="38" spans="1:17" ht="20.100000000000001" customHeight="1">
      <c r="A38" s="6">
        <v>26</v>
      </c>
      <c r="B38" s="119"/>
      <c r="C38" s="117" t="str">
        <f t="shared" si="7"/>
        <v/>
      </c>
      <c r="D38" s="120"/>
      <c r="E38" s="100">
        <f t="shared" si="0"/>
        <v>0</v>
      </c>
      <c r="F38" s="100">
        <f t="shared" si="1"/>
        <v>0</v>
      </c>
      <c r="G38" s="100">
        <f t="shared" si="2"/>
        <v>0</v>
      </c>
      <c r="H38" s="101">
        <f t="shared" si="12"/>
        <v>0</v>
      </c>
      <c r="I38" s="153">
        <f t="shared" si="3"/>
        <v>0</v>
      </c>
      <c r="J38" s="100">
        <f t="shared" si="4"/>
        <v>0</v>
      </c>
      <c r="K38" s="100">
        <f t="shared" si="13"/>
        <v>0</v>
      </c>
      <c r="L38" s="100" t="str">
        <f t="shared" si="14"/>
        <v>F</v>
      </c>
      <c r="M38" s="100">
        <f t="shared" si="15"/>
        <v>0</v>
      </c>
      <c r="N38" s="100">
        <f>'PROPOSAL PROJEK AKHIR'!J31</f>
        <v>0</v>
      </c>
      <c r="O38" s="100">
        <f>'PENILAIAN FASILITATOR'!J31</f>
        <v>0</v>
      </c>
      <c r="P38" s="100">
        <f>'PENILAIAN PROJEK AKHIR'!J31</f>
        <v>0</v>
      </c>
      <c r="Q38" s="100">
        <f>PEMBENTANGAN!J31</f>
        <v>0</v>
      </c>
    </row>
    <row r="39" spans="1:17" ht="20.100000000000001" customHeight="1">
      <c r="A39" s="6">
        <v>27</v>
      </c>
      <c r="B39" s="119"/>
      <c r="C39" s="117" t="str">
        <f t="shared" si="7"/>
        <v/>
      </c>
      <c r="D39" s="120"/>
      <c r="E39" s="100">
        <f t="shared" si="0"/>
        <v>0</v>
      </c>
      <c r="F39" s="100">
        <f t="shared" si="1"/>
        <v>0</v>
      </c>
      <c r="G39" s="100">
        <f t="shared" si="2"/>
        <v>0</v>
      </c>
      <c r="H39" s="101">
        <f t="shared" si="12"/>
        <v>0</v>
      </c>
      <c r="I39" s="153">
        <f t="shared" si="3"/>
        <v>0</v>
      </c>
      <c r="J39" s="100">
        <f t="shared" si="4"/>
        <v>0</v>
      </c>
      <c r="K39" s="100">
        <f t="shared" si="13"/>
        <v>0</v>
      </c>
      <c r="L39" s="100" t="str">
        <f t="shared" si="14"/>
        <v>F</v>
      </c>
      <c r="M39" s="100">
        <f t="shared" si="15"/>
        <v>0</v>
      </c>
      <c r="N39" s="100">
        <f>'PROPOSAL PROJEK AKHIR'!J32</f>
        <v>0</v>
      </c>
      <c r="O39" s="100">
        <f>'PENILAIAN FASILITATOR'!J32</f>
        <v>0</v>
      </c>
      <c r="P39" s="100">
        <f>'PENILAIAN PROJEK AKHIR'!J32</f>
        <v>0</v>
      </c>
      <c r="Q39" s="100">
        <f>PEMBENTANGAN!J32</f>
        <v>0</v>
      </c>
    </row>
    <row r="40" spans="1:17" ht="20.100000000000001" customHeight="1">
      <c r="A40" s="6">
        <v>28</v>
      </c>
      <c r="B40" s="119"/>
      <c r="C40" s="117" t="str">
        <f t="shared" si="7"/>
        <v/>
      </c>
      <c r="D40" s="120"/>
      <c r="E40" s="100">
        <f t="shared" si="0"/>
        <v>0</v>
      </c>
      <c r="F40" s="100">
        <f t="shared" si="1"/>
        <v>0</v>
      </c>
      <c r="G40" s="100">
        <f t="shared" si="2"/>
        <v>0</v>
      </c>
      <c r="H40" s="101">
        <f t="shared" si="12"/>
        <v>0</v>
      </c>
      <c r="I40" s="153">
        <f t="shared" si="3"/>
        <v>0</v>
      </c>
      <c r="J40" s="100">
        <f t="shared" si="4"/>
        <v>0</v>
      </c>
      <c r="K40" s="100">
        <f t="shared" si="13"/>
        <v>0</v>
      </c>
      <c r="L40" s="100" t="str">
        <f t="shared" si="14"/>
        <v>F</v>
      </c>
      <c r="M40" s="100">
        <f t="shared" si="15"/>
        <v>0</v>
      </c>
      <c r="N40" s="100">
        <f>'PROPOSAL PROJEK AKHIR'!J33</f>
        <v>0</v>
      </c>
      <c r="O40" s="100">
        <f>'PENILAIAN FASILITATOR'!J33</f>
        <v>0</v>
      </c>
      <c r="P40" s="100">
        <f>'PENILAIAN PROJEK AKHIR'!J33</f>
        <v>0</v>
      </c>
      <c r="Q40" s="100">
        <f>PEMBENTANGAN!J33</f>
        <v>0</v>
      </c>
    </row>
    <row r="41" spans="1:17" ht="20.100000000000001" customHeight="1">
      <c r="A41" s="6">
        <v>29</v>
      </c>
      <c r="B41" s="119"/>
      <c r="C41" s="117" t="str">
        <f t="shared" si="7"/>
        <v/>
      </c>
      <c r="D41" s="120"/>
      <c r="E41" s="100">
        <f t="shared" si="0"/>
        <v>0</v>
      </c>
      <c r="F41" s="100">
        <f t="shared" si="1"/>
        <v>0</v>
      </c>
      <c r="G41" s="100">
        <f t="shared" si="2"/>
        <v>0</v>
      </c>
      <c r="H41" s="101">
        <f t="shared" si="12"/>
        <v>0</v>
      </c>
      <c r="I41" s="153">
        <f t="shared" si="3"/>
        <v>0</v>
      </c>
      <c r="J41" s="100">
        <f t="shared" si="4"/>
        <v>0</v>
      </c>
      <c r="K41" s="100">
        <f t="shared" si="13"/>
        <v>0</v>
      </c>
      <c r="L41" s="100" t="str">
        <f t="shared" si="14"/>
        <v>F</v>
      </c>
      <c r="M41" s="100">
        <f t="shared" si="15"/>
        <v>0</v>
      </c>
      <c r="N41" s="100">
        <f>'PROPOSAL PROJEK AKHIR'!J34</f>
        <v>0</v>
      </c>
      <c r="O41" s="100">
        <f>'PENILAIAN FASILITATOR'!J34</f>
        <v>0</v>
      </c>
      <c r="P41" s="100">
        <f>'PENILAIAN PROJEK AKHIR'!J34</f>
        <v>0</v>
      </c>
      <c r="Q41" s="100">
        <f>PEMBENTANGAN!J34</f>
        <v>0</v>
      </c>
    </row>
    <row r="42" spans="1:17" ht="20.100000000000001" customHeight="1">
      <c r="A42" s="6">
        <v>30</v>
      </c>
      <c r="B42" s="119"/>
      <c r="C42" s="117" t="str">
        <f t="shared" si="7"/>
        <v/>
      </c>
      <c r="D42" s="120"/>
      <c r="E42" s="100">
        <f t="shared" si="0"/>
        <v>0</v>
      </c>
      <c r="F42" s="100">
        <f t="shared" si="1"/>
        <v>0</v>
      </c>
      <c r="G42" s="100">
        <f t="shared" si="2"/>
        <v>0</v>
      </c>
      <c r="H42" s="101">
        <f t="shared" si="12"/>
        <v>0</v>
      </c>
      <c r="I42" s="153">
        <f t="shared" si="3"/>
        <v>0</v>
      </c>
      <c r="J42" s="100">
        <f t="shared" si="4"/>
        <v>0</v>
      </c>
      <c r="K42" s="100">
        <f t="shared" si="13"/>
        <v>0</v>
      </c>
      <c r="L42" s="100" t="str">
        <f t="shared" si="14"/>
        <v>F</v>
      </c>
      <c r="M42" s="100">
        <f t="shared" si="15"/>
        <v>0</v>
      </c>
      <c r="N42" s="100">
        <f>'PROPOSAL PROJEK AKHIR'!J35</f>
        <v>0</v>
      </c>
      <c r="O42" s="100">
        <f>'PENILAIAN FASILITATOR'!J35</f>
        <v>0</v>
      </c>
      <c r="P42" s="100">
        <f>'PENILAIAN PROJEK AKHIR'!J35</f>
        <v>0</v>
      </c>
      <c r="Q42" s="100">
        <f>PEMBENTANGAN!J35</f>
        <v>0</v>
      </c>
    </row>
    <row r="43" spans="1:17" ht="20.100000000000001" customHeight="1">
      <c r="A43" s="6">
        <v>31</v>
      </c>
      <c r="B43" s="119"/>
      <c r="C43" s="117" t="str">
        <f t="shared" si="7"/>
        <v/>
      </c>
      <c r="D43" s="120"/>
      <c r="E43" s="100">
        <f t="shared" si="0"/>
        <v>0</v>
      </c>
      <c r="F43" s="100">
        <f t="shared" si="1"/>
        <v>0</v>
      </c>
      <c r="G43" s="100">
        <f t="shared" si="2"/>
        <v>0</v>
      </c>
      <c r="H43" s="101">
        <f t="shared" si="12"/>
        <v>0</v>
      </c>
      <c r="I43" s="153">
        <f t="shared" si="3"/>
        <v>0</v>
      </c>
      <c r="J43" s="100">
        <f t="shared" si="4"/>
        <v>0</v>
      </c>
      <c r="K43" s="100">
        <f t="shared" si="13"/>
        <v>0</v>
      </c>
      <c r="L43" s="100" t="str">
        <f t="shared" si="14"/>
        <v>F</v>
      </c>
      <c r="M43" s="100">
        <f t="shared" si="15"/>
        <v>0</v>
      </c>
      <c r="N43" s="100">
        <f>'PROPOSAL PROJEK AKHIR'!J36</f>
        <v>0</v>
      </c>
      <c r="O43" s="100">
        <f>'PENILAIAN FASILITATOR'!J36</f>
        <v>0</v>
      </c>
      <c r="P43" s="100">
        <f>'PENILAIAN PROJEK AKHIR'!J36</f>
        <v>0</v>
      </c>
      <c r="Q43" s="100">
        <f>PEMBENTANGAN!J36</f>
        <v>0</v>
      </c>
    </row>
    <row r="44" spans="1:17" ht="20.100000000000001" customHeight="1">
      <c r="A44" s="6">
        <v>32</v>
      </c>
      <c r="B44" s="119"/>
      <c r="C44" s="117" t="str">
        <f t="shared" si="7"/>
        <v/>
      </c>
      <c r="D44" s="120"/>
      <c r="E44" s="100">
        <f t="shared" si="0"/>
        <v>0</v>
      </c>
      <c r="F44" s="100">
        <f t="shared" si="1"/>
        <v>0</v>
      </c>
      <c r="G44" s="100">
        <f t="shared" si="2"/>
        <v>0</v>
      </c>
      <c r="H44" s="101">
        <f t="shared" si="12"/>
        <v>0</v>
      </c>
      <c r="I44" s="153">
        <f t="shared" si="3"/>
        <v>0</v>
      </c>
      <c r="J44" s="100">
        <f t="shared" si="4"/>
        <v>0</v>
      </c>
      <c r="K44" s="100">
        <f t="shared" si="13"/>
        <v>0</v>
      </c>
      <c r="L44" s="100" t="str">
        <f t="shared" si="14"/>
        <v>F</v>
      </c>
      <c r="M44" s="100">
        <f t="shared" si="15"/>
        <v>0</v>
      </c>
      <c r="N44" s="100">
        <f>'PROPOSAL PROJEK AKHIR'!J37</f>
        <v>0</v>
      </c>
      <c r="O44" s="100">
        <f>'PENILAIAN FASILITATOR'!J37</f>
        <v>0</v>
      </c>
      <c r="P44" s="100">
        <f>'PENILAIAN PROJEK AKHIR'!J37</f>
        <v>0</v>
      </c>
      <c r="Q44" s="100">
        <f>PEMBENTANGAN!J37</f>
        <v>0</v>
      </c>
    </row>
    <row r="45" spans="1:17" ht="20.100000000000001" customHeight="1">
      <c r="A45" s="6">
        <v>33</v>
      </c>
      <c r="B45" s="119"/>
      <c r="C45" s="117" t="str">
        <f t="shared" si="7"/>
        <v/>
      </c>
      <c r="D45" s="120"/>
      <c r="E45" s="100">
        <f t="shared" ref="E45:E69" si="16">IF(ISNUMBER(A45),SUMIF($N$9:$Y$9,$E$11,$N45:$Y45),"")</f>
        <v>0</v>
      </c>
      <c r="F45" s="100">
        <f t="shared" ref="F45:F69" si="17">IF(ISNUMBER(A45),SUMIF($N$9:$Y$9,$F$11,$N45:$Y45),"")</f>
        <v>0</v>
      </c>
      <c r="G45" s="100">
        <f t="shared" ref="G45:G69" si="18">IF(ISNUMBER(A45),SUMIF($N$9:$Y$9,$G$11,$N45:$Y45),"")</f>
        <v>0</v>
      </c>
      <c r="H45" s="101">
        <f t="shared" si="12"/>
        <v>0</v>
      </c>
      <c r="I45" s="153">
        <f t="shared" ref="I45:I69" si="19">IF(ISNUMBER(A45),SUMIF($N$10:$Y$10,$I$11,$N45:$Y45),"")</f>
        <v>0</v>
      </c>
      <c r="J45" s="100">
        <f t="shared" ref="J45:J69" si="20">IF(ISNUMBER(A45),SUMIF($N$10:$Y$10,$J$11,$N45:$Y45),"")</f>
        <v>0</v>
      </c>
      <c r="K45" s="100">
        <f t="shared" si="13"/>
        <v>0</v>
      </c>
      <c r="L45" s="100" t="str">
        <f t="shared" si="14"/>
        <v>F</v>
      </c>
      <c r="M45" s="100">
        <f t="shared" si="15"/>
        <v>0</v>
      </c>
      <c r="N45" s="100">
        <f>'PROPOSAL PROJEK AKHIR'!J38</f>
        <v>0</v>
      </c>
      <c r="O45" s="100">
        <f>'PENILAIAN FASILITATOR'!J38</f>
        <v>0</v>
      </c>
      <c r="P45" s="100">
        <f>'PENILAIAN PROJEK AKHIR'!J38</f>
        <v>0</v>
      </c>
      <c r="Q45" s="100">
        <f>PEMBENTANGAN!J38</f>
        <v>0</v>
      </c>
    </row>
    <row r="46" spans="1:17" ht="20.100000000000001" customHeight="1">
      <c r="A46" s="6">
        <v>34</v>
      </c>
      <c r="B46" s="119"/>
      <c r="C46" s="117" t="str">
        <f t="shared" si="7"/>
        <v/>
      </c>
      <c r="D46" s="120"/>
      <c r="E46" s="100">
        <f t="shared" si="16"/>
        <v>0</v>
      </c>
      <c r="F46" s="100">
        <f t="shared" si="17"/>
        <v>0</v>
      </c>
      <c r="G46" s="100">
        <f t="shared" si="18"/>
        <v>0</v>
      </c>
      <c r="H46" s="101">
        <f t="shared" si="12"/>
        <v>0</v>
      </c>
      <c r="I46" s="153">
        <f t="shared" si="19"/>
        <v>0</v>
      </c>
      <c r="J46" s="100">
        <f t="shared" si="20"/>
        <v>0</v>
      </c>
      <c r="K46" s="100">
        <f t="shared" si="13"/>
        <v>0</v>
      </c>
      <c r="L46" s="100" t="str">
        <f t="shared" si="14"/>
        <v>F</v>
      </c>
      <c r="M46" s="100">
        <f t="shared" si="15"/>
        <v>0</v>
      </c>
      <c r="N46" s="100">
        <f>'PROPOSAL PROJEK AKHIR'!J39</f>
        <v>0</v>
      </c>
      <c r="O46" s="100">
        <f>'PENILAIAN FASILITATOR'!J39</f>
        <v>0</v>
      </c>
      <c r="P46" s="100">
        <f>'PENILAIAN PROJEK AKHIR'!J39</f>
        <v>0</v>
      </c>
      <c r="Q46" s="100">
        <f>PEMBENTANGAN!J39</f>
        <v>0</v>
      </c>
    </row>
    <row r="47" spans="1:17" ht="20.100000000000001" customHeight="1">
      <c r="A47" s="6">
        <v>35</v>
      </c>
      <c r="B47" s="119"/>
      <c r="C47" s="117" t="str">
        <f t="shared" si="7"/>
        <v/>
      </c>
      <c r="D47" s="120"/>
      <c r="E47" s="100">
        <f t="shared" si="16"/>
        <v>0</v>
      </c>
      <c r="F47" s="100">
        <f t="shared" si="17"/>
        <v>0</v>
      </c>
      <c r="G47" s="100">
        <f t="shared" si="18"/>
        <v>0</v>
      </c>
      <c r="H47" s="101">
        <f>IF(ISNUMBER(CEILING(G47+F47+E47,1)),CEILING(G47+F47+E47,1),"")</f>
        <v>0</v>
      </c>
      <c r="I47" s="153">
        <f t="shared" si="19"/>
        <v>0</v>
      </c>
      <c r="J47" s="100">
        <f t="shared" si="20"/>
        <v>0</v>
      </c>
      <c r="K47" s="100">
        <f>IF(ISNUMBER(CEILING(I47+J47,1)),CEILING(I47+J47,1),"")</f>
        <v>0</v>
      </c>
      <c r="L47" s="100" t="str">
        <f t="shared" si="14"/>
        <v>F</v>
      </c>
      <c r="M47" s="100">
        <f t="shared" si="15"/>
        <v>0</v>
      </c>
      <c r="N47" s="100">
        <f>'PROPOSAL PROJEK AKHIR'!J40</f>
        <v>0</v>
      </c>
      <c r="O47" s="100">
        <f>'PENILAIAN FASILITATOR'!J40</f>
        <v>0</v>
      </c>
      <c r="P47" s="100">
        <f>'PENILAIAN PROJEK AKHIR'!J40</f>
        <v>0</v>
      </c>
      <c r="Q47" s="100">
        <f>PEMBENTANGAN!J40</f>
        <v>0</v>
      </c>
    </row>
    <row r="48" spans="1:17" ht="20.100000000000001" customHeight="1">
      <c r="A48" s="6">
        <v>36</v>
      </c>
      <c r="B48" s="119"/>
      <c r="C48" s="117" t="str">
        <f t="shared" si="7"/>
        <v/>
      </c>
      <c r="D48" s="120"/>
      <c r="E48" s="100">
        <f t="shared" si="16"/>
        <v>0</v>
      </c>
      <c r="F48" s="100">
        <f t="shared" si="17"/>
        <v>0</v>
      </c>
      <c r="G48" s="100">
        <f t="shared" si="18"/>
        <v>0</v>
      </c>
      <c r="H48" s="101">
        <f t="shared" ref="H48:H69" si="21">IF(ISNUMBER(CEILING(G48+F48+E48,1)),CEILING(G48+F48+E48,1),"")</f>
        <v>0</v>
      </c>
      <c r="I48" s="153">
        <f t="shared" si="19"/>
        <v>0</v>
      </c>
      <c r="J48" s="100">
        <f t="shared" si="20"/>
        <v>0</v>
      </c>
      <c r="K48" s="100">
        <f t="shared" ref="K48:K69" si="22">IF(ISNUMBER(CEILING(I48+J48,1)),CEILING(I48+J48,1),"")</f>
        <v>0</v>
      </c>
      <c r="L48" s="100" t="str">
        <f t="shared" si="14"/>
        <v>F</v>
      </c>
      <c r="M48" s="100">
        <f t="shared" si="15"/>
        <v>0</v>
      </c>
      <c r="N48" s="100">
        <f>'PROPOSAL PROJEK AKHIR'!J41</f>
        <v>0</v>
      </c>
      <c r="O48" s="100">
        <f>'PENILAIAN FASILITATOR'!J41</f>
        <v>0</v>
      </c>
      <c r="P48" s="100">
        <f>'PENILAIAN PROJEK AKHIR'!J41</f>
        <v>0</v>
      </c>
      <c r="Q48" s="100">
        <f>PEMBENTANGAN!J41</f>
        <v>0</v>
      </c>
    </row>
    <row r="49" spans="1:17" ht="20.100000000000001" customHeight="1">
      <c r="A49" s="6">
        <v>37</v>
      </c>
      <c r="B49" s="119"/>
      <c r="C49" s="117" t="str">
        <f t="shared" si="7"/>
        <v/>
      </c>
      <c r="D49" s="120"/>
      <c r="E49" s="100">
        <f t="shared" si="16"/>
        <v>0</v>
      </c>
      <c r="F49" s="100">
        <f t="shared" si="17"/>
        <v>0</v>
      </c>
      <c r="G49" s="100">
        <f t="shared" si="18"/>
        <v>0</v>
      </c>
      <c r="H49" s="101">
        <f t="shared" si="21"/>
        <v>0</v>
      </c>
      <c r="I49" s="153">
        <f t="shared" si="19"/>
        <v>0</v>
      </c>
      <c r="J49" s="100">
        <f t="shared" si="20"/>
        <v>0</v>
      </c>
      <c r="K49" s="100">
        <f t="shared" si="22"/>
        <v>0</v>
      </c>
      <c r="L49" s="100" t="str">
        <f t="shared" si="14"/>
        <v>F</v>
      </c>
      <c r="M49" s="100">
        <f t="shared" si="15"/>
        <v>0</v>
      </c>
      <c r="N49" s="100">
        <f>'PROPOSAL PROJEK AKHIR'!J42</f>
        <v>0</v>
      </c>
      <c r="O49" s="100">
        <f>'PENILAIAN FASILITATOR'!J42</f>
        <v>0</v>
      </c>
      <c r="P49" s="100">
        <f>'PENILAIAN PROJEK AKHIR'!J42</f>
        <v>0</v>
      </c>
      <c r="Q49" s="100">
        <f>PEMBENTANGAN!J42</f>
        <v>0</v>
      </c>
    </row>
    <row r="50" spans="1:17" ht="20.100000000000001" customHeight="1">
      <c r="A50" s="6">
        <v>38</v>
      </c>
      <c r="B50" s="119"/>
      <c r="C50" s="117" t="str">
        <f t="shared" si="7"/>
        <v/>
      </c>
      <c r="D50" s="120"/>
      <c r="E50" s="100">
        <f t="shared" si="16"/>
        <v>0</v>
      </c>
      <c r="F50" s="100">
        <f t="shared" si="17"/>
        <v>0</v>
      </c>
      <c r="G50" s="100">
        <f t="shared" si="18"/>
        <v>0</v>
      </c>
      <c r="H50" s="101">
        <f t="shared" si="21"/>
        <v>0</v>
      </c>
      <c r="I50" s="153">
        <f t="shared" si="19"/>
        <v>0</v>
      </c>
      <c r="J50" s="100">
        <f t="shared" si="20"/>
        <v>0</v>
      </c>
      <c r="K50" s="100">
        <f t="shared" si="22"/>
        <v>0</v>
      </c>
      <c r="L50" s="100" t="str">
        <f t="shared" si="14"/>
        <v>F</v>
      </c>
      <c r="M50" s="100">
        <f t="shared" si="15"/>
        <v>0</v>
      </c>
      <c r="N50" s="100">
        <f>'PROPOSAL PROJEK AKHIR'!J43</f>
        <v>0</v>
      </c>
      <c r="O50" s="100">
        <f>'PENILAIAN FASILITATOR'!J43</f>
        <v>0</v>
      </c>
      <c r="P50" s="100">
        <f>'PENILAIAN PROJEK AKHIR'!J43</f>
        <v>0</v>
      </c>
      <c r="Q50" s="100">
        <f>PEMBENTANGAN!J43</f>
        <v>0</v>
      </c>
    </row>
    <row r="51" spans="1:17" ht="20.100000000000001" customHeight="1">
      <c r="A51" s="6">
        <v>39</v>
      </c>
      <c r="B51" s="119"/>
      <c r="C51" s="117" t="str">
        <f t="shared" si="7"/>
        <v/>
      </c>
      <c r="D51" s="120"/>
      <c r="E51" s="100">
        <f t="shared" si="16"/>
        <v>0</v>
      </c>
      <c r="F51" s="100">
        <f t="shared" si="17"/>
        <v>0</v>
      </c>
      <c r="G51" s="100">
        <f t="shared" si="18"/>
        <v>0</v>
      </c>
      <c r="H51" s="101">
        <f t="shared" si="21"/>
        <v>0</v>
      </c>
      <c r="I51" s="153">
        <f t="shared" si="19"/>
        <v>0</v>
      </c>
      <c r="J51" s="100">
        <f t="shared" si="20"/>
        <v>0</v>
      </c>
      <c r="K51" s="100">
        <f t="shared" si="22"/>
        <v>0</v>
      </c>
      <c r="L51" s="100" t="str">
        <f t="shared" si="14"/>
        <v>F</v>
      </c>
      <c r="M51" s="100">
        <f t="shared" si="15"/>
        <v>0</v>
      </c>
      <c r="N51" s="100">
        <f>'PROPOSAL PROJEK AKHIR'!J44</f>
        <v>0</v>
      </c>
      <c r="O51" s="100">
        <f>'PENILAIAN FASILITATOR'!J44</f>
        <v>0</v>
      </c>
      <c r="P51" s="100">
        <f>'PENILAIAN PROJEK AKHIR'!J44</f>
        <v>0</v>
      </c>
      <c r="Q51" s="100">
        <f>PEMBENTANGAN!J44</f>
        <v>0</v>
      </c>
    </row>
    <row r="52" spans="1:17" ht="20.100000000000001" customHeight="1">
      <c r="A52" s="6">
        <v>40</v>
      </c>
      <c r="B52" s="119"/>
      <c r="C52" s="117" t="str">
        <f t="shared" si="7"/>
        <v/>
      </c>
      <c r="D52" s="120"/>
      <c r="E52" s="100">
        <f t="shared" si="16"/>
        <v>0</v>
      </c>
      <c r="F52" s="100">
        <f t="shared" si="17"/>
        <v>0</v>
      </c>
      <c r="G52" s="100">
        <f t="shared" si="18"/>
        <v>0</v>
      </c>
      <c r="H52" s="101">
        <f t="shared" si="21"/>
        <v>0</v>
      </c>
      <c r="I52" s="153">
        <f t="shared" si="19"/>
        <v>0</v>
      </c>
      <c r="J52" s="100">
        <f t="shared" si="20"/>
        <v>0</v>
      </c>
      <c r="K52" s="100">
        <f t="shared" si="22"/>
        <v>0</v>
      </c>
      <c r="L52" s="100" t="str">
        <f t="shared" si="14"/>
        <v>F</v>
      </c>
      <c r="M52" s="100">
        <f t="shared" si="15"/>
        <v>0</v>
      </c>
      <c r="N52" s="100">
        <f>'PROPOSAL PROJEK AKHIR'!J45</f>
        <v>0</v>
      </c>
      <c r="O52" s="100">
        <f>'PENILAIAN FASILITATOR'!J45</f>
        <v>0</v>
      </c>
      <c r="P52" s="100">
        <f>'PENILAIAN PROJEK AKHIR'!J45</f>
        <v>0</v>
      </c>
      <c r="Q52" s="100">
        <f>PEMBENTANGAN!J45</f>
        <v>0</v>
      </c>
    </row>
    <row r="53" spans="1:17" ht="20.100000000000001" customHeight="1">
      <c r="A53" s="6">
        <v>41</v>
      </c>
      <c r="B53" s="119"/>
      <c r="C53" s="117" t="str">
        <f t="shared" si="7"/>
        <v/>
      </c>
      <c r="D53" s="120"/>
      <c r="E53" s="100">
        <f t="shared" si="16"/>
        <v>0</v>
      </c>
      <c r="F53" s="100">
        <f t="shared" si="17"/>
        <v>0</v>
      </c>
      <c r="G53" s="100">
        <f t="shared" si="18"/>
        <v>0</v>
      </c>
      <c r="H53" s="101">
        <f t="shared" si="21"/>
        <v>0</v>
      </c>
      <c r="I53" s="153">
        <f t="shared" si="19"/>
        <v>0</v>
      </c>
      <c r="J53" s="100">
        <f t="shared" si="20"/>
        <v>0</v>
      </c>
      <c r="K53" s="100">
        <f t="shared" si="22"/>
        <v>0</v>
      </c>
      <c r="L53" s="100" t="str">
        <f t="shared" si="14"/>
        <v>F</v>
      </c>
      <c r="M53" s="100">
        <f t="shared" si="15"/>
        <v>0</v>
      </c>
      <c r="N53" s="100">
        <f>'PROPOSAL PROJEK AKHIR'!J46</f>
        <v>0</v>
      </c>
      <c r="O53" s="100">
        <f>'PENILAIAN FASILITATOR'!J46</f>
        <v>0</v>
      </c>
      <c r="P53" s="100">
        <f>'PENILAIAN PROJEK AKHIR'!J46</f>
        <v>0</v>
      </c>
      <c r="Q53" s="100">
        <f>PEMBENTANGAN!J46</f>
        <v>0</v>
      </c>
    </row>
    <row r="54" spans="1:17" ht="20.100000000000001" customHeight="1">
      <c r="A54" s="6">
        <v>42</v>
      </c>
      <c r="B54" s="119"/>
      <c r="C54" s="117" t="str">
        <f t="shared" si="7"/>
        <v/>
      </c>
      <c r="D54" s="120"/>
      <c r="E54" s="100">
        <f t="shared" si="16"/>
        <v>0</v>
      </c>
      <c r="F54" s="100">
        <f t="shared" si="17"/>
        <v>0</v>
      </c>
      <c r="G54" s="100">
        <f t="shared" si="18"/>
        <v>0</v>
      </c>
      <c r="H54" s="101">
        <f t="shared" si="21"/>
        <v>0</v>
      </c>
      <c r="I54" s="153">
        <f t="shared" si="19"/>
        <v>0</v>
      </c>
      <c r="J54" s="100">
        <f t="shared" si="20"/>
        <v>0</v>
      </c>
      <c r="K54" s="100">
        <f t="shared" si="22"/>
        <v>0</v>
      </c>
      <c r="L54" s="100" t="str">
        <f t="shared" si="14"/>
        <v>F</v>
      </c>
      <c r="M54" s="100">
        <f t="shared" si="15"/>
        <v>0</v>
      </c>
      <c r="N54" s="100">
        <f>'PROPOSAL PROJEK AKHIR'!J47</f>
        <v>0</v>
      </c>
      <c r="O54" s="100">
        <f>'PENILAIAN FASILITATOR'!J47</f>
        <v>0</v>
      </c>
      <c r="P54" s="100">
        <f>'PENILAIAN PROJEK AKHIR'!J47</f>
        <v>0</v>
      </c>
      <c r="Q54" s="100">
        <f>PEMBENTANGAN!J47</f>
        <v>0</v>
      </c>
    </row>
    <row r="55" spans="1:17" ht="20.100000000000001" customHeight="1">
      <c r="A55" s="6">
        <v>43</v>
      </c>
      <c r="B55" s="119"/>
      <c r="C55" s="117" t="str">
        <f t="shared" si="7"/>
        <v/>
      </c>
      <c r="D55" s="120"/>
      <c r="E55" s="100">
        <f t="shared" si="16"/>
        <v>0</v>
      </c>
      <c r="F55" s="100">
        <f t="shared" si="17"/>
        <v>0</v>
      </c>
      <c r="G55" s="100">
        <f t="shared" si="18"/>
        <v>0</v>
      </c>
      <c r="H55" s="101">
        <f t="shared" si="21"/>
        <v>0</v>
      </c>
      <c r="I55" s="153">
        <f t="shared" si="19"/>
        <v>0</v>
      </c>
      <c r="J55" s="100">
        <f t="shared" si="20"/>
        <v>0</v>
      </c>
      <c r="K55" s="100">
        <f t="shared" si="22"/>
        <v>0</v>
      </c>
      <c r="L55" s="100" t="str">
        <f t="shared" ref="L55:L69" si="23">IF(ISNUMBER(K55),VLOOKUP(K55,GradePoint,2),"")</f>
        <v>F</v>
      </c>
      <c r="M55" s="100">
        <f t="shared" ref="M55:M69" si="24">IF(ISNUMBER(K55),VLOOKUP(K55,GradePoint,3),"")</f>
        <v>0</v>
      </c>
      <c r="N55" s="100">
        <f>'PROPOSAL PROJEK AKHIR'!J48</f>
        <v>0</v>
      </c>
      <c r="O55" s="100">
        <f>'PENILAIAN FASILITATOR'!J48</f>
        <v>0</v>
      </c>
      <c r="P55" s="100">
        <f>'PENILAIAN PROJEK AKHIR'!J48</f>
        <v>0</v>
      </c>
      <c r="Q55" s="100">
        <f>PEMBENTANGAN!J48</f>
        <v>0</v>
      </c>
    </row>
    <row r="56" spans="1:17" ht="20.100000000000001" customHeight="1">
      <c r="A56" s="6">
        <v>44</v>
      </c>
      <c r="B56" s="119"/>
      <c r="C56" s="117" t="str">
        <f t="shared" si="7"/>
        <v/>
      </c>
      <c r="D56" s="120"/>
      <c r="E56" s="100">
        <f t="shared" si="16"/>
        <v>0</v>
      </c>
      <c r="F56" s="100">
        <f t="shared" si="17"/>
        <v>0</v>
      </c>
      <c r="G56" s="100">
        <f t="shared" si="18"/>
        <v>0</v>
      </c>
      <c r="H56" s="101">
        <f t="shared" si="21"/>
        <v>0</v>
      </c>
      <c r="I56" s="153">
        <f t="shared" si="19"/>
        <v>0</v>
      </c>
      <c r="J56" s="100">
        <f t="shared" si="20"/>
        <v>0</v>
      </c>
      <c r="K56" s="100">
        <f t="shared" si="22"/>
        <v>0</v>
      </c>
      <c r="L56" s="100" t="str">
        <f t="shared" si="23"/>
        <v>F</v>
      </c>
      <c r="M56" s="100">
        <f t="shared" si="24"/>
        <v>0</v>
      </c>
      <c r="N56" s="100">
        <f>'PROPOSAL PROJEK AKHIR'!J49</f>
        <v>0</v>
      </c>
      <c r="O56" s="100">
        <f>'PENILAIAN FASILITATOR'!J49</f>
        <v>0</v>
      </c>
      <c r="P56" s="100">
        <f>'PENILAIAN PROJEK AKHIR'!J49</f>
        <v>0</v>
      </c>
      <c r="Q56" s="100">
        <f>PEMBENTANGAN!J49</f>
        <v>0</v>
      </c>
    </row>
    <row r="57" spans="1:17" ht="20.100000000000001" customHeight="1">
      <c r="A57" s="6">
        <v>45</v>
      </c>
      <c r="B57" s="119"/>
      <c r="C57" s="117" t="str">
        <f t="shared" si="7"/>
        <v/>
      </c>
      <c r="D57" s="120"/>
      <c r="E57" s="100">
        <f t="shared" si="16"/>
        <v>0</v>
      </c>
      <c r="F57" s="100">
        <f t="shared" si="17"/>
        <v>0</v>
      </c>
      <c r="G57" s="100">
        <f t="shared" si="18"/>
        <v>0</v>
      </c>
      <c r="H57" s="101">
        <f t="shared" si="21"/>
        <v>0</v>
      </c>
      <c r="I57" s="153">
        <f t="shared" si="19"/>
        <v>0</v>
      </c>
      <c r="J57" s="100">
        <f t="shared" si="20"/>
        <v>0</v>
      </c>
      <c r="K57" s="100">
        <f t="shared" si="22"/>
        <v>0</v>
      </c>
      <c r="L57" s="100" t="str">
        <f t="shared" si="23"/>
        <v>F</v>
      </c>
      <c r="M57" s="100">
        <f t="shared" si="24"/>
        <v>0</v>
      </c>
      <c r="N57" s="100">
        <f>'PROPOSAL PROJEK AKHIR'!J50</f>
        <v>0</v>
      </c>
      <c r="O57" s="100">
        <f>'PENILAIAN FASILITATOR'!J50</f>
        <v>0</v>
      </c>
      <c r="P57" s="100">
        <f>'PENILAIAN PROJEK AKHIR'!J50</f>
        <v>0</v>
      </c>
      <c r="Q57" s="100">
        <f>PEMBENTANGAN!J50</f>
        <v>0</v>
      </c>
    </row>
    <row r="58" spans="1:17" ht="20.100000000000001" customHeight="1">
      <c r="A58" s="6">
        <v>46</v>
      </c>
      <c r="B58" s="119"/>
      <c r="C58" s="117" t="str">
        <f t="shared" si="7"/>
        <v/>
      </c>
      <c r="D58" s="120"/>
      <c r="E58" s="100">
        <f t="shared" si="16"/>
        <v>0</v>
      </c>
      <c r="F58" s="100">
        <f t="shared" si="17"/>
        <v>0</v>
      </c>
      <c r="G58" s="100">
        <f t="shared" si="18"/>
        <v>0</v>
      </c>
      <c r="H58" s="101">
        <f t="shared" si="21"/>
        <v>0</v>
      </c>
      <c r="I58" s="153">
        <f t="shared" si="19"/>
        <v>0</v>
      </c>
      <c r="J58" s="100">
        <f t="shared" si="20"/>
        <v>0</v>
      </c>
      <c r="K58" s="100">
        <f t="shared" si="22"/>
        <v>0</v>
      </c>
      <c r="L58" s="100" t="str">
        <f t="shared" si="23"/>
        <v>F</v>
      </c>
      <c r="M58" s="100">
        <f t="shared" si="24"/>
        <v>0</v>
      </c>
      <c r="N58" s="100">
        <f>'PROPOSAL PROJEK AKHIR'!J51</f>
        <v>0</v>
      </c>
      <c r="O58" s="100">
        <f>'PENILAIAN FASILITATOR'!J51</f>
        <v>0</v>
      </c>
      <c r="P58" s="100">
        <f>'PENILAIAN PROJEK AKHIR'!J51</f>
        <v>0</v>
      </c>
      <c r="Q58" s="100">
        <f>PEMBENTANGAN!J51</f>
        <v>0</v>
      </c>
    </row>
    <row r="59" spans="1:17" ht="20.100000000000001" customHeight="1">
      <c r="A59" s="6">
        <v>47</v>
      </c>
      <c r="B59" s="119"/>
      <c r="C59" s="117" t="str">
        <f t="shared" si="7"/>
        <v/>
      </c>
      <c r="D59" s="120"/>
      <c r="E59" s="100">
        <f t="shared" si="16"/>
        <v>0</v>
      </c>
      <c r="F59" s="100">
        <f t="shared" si="17"/>
        <v>0</v>
      </c>
      <c r="G59" s="100">
        <f t="shared" si="18"/>
        <v>0</v>
      </c>
      <c r="H59" s="101">
        <f t="shared" si="21"/>
        <v>0</v>
      </c>
      <c r="I59" s="153">
        <f t="shared" si="19"/>
        <v>0</v>
      </c>
      <c r="J59" s="100">
        <f t="shared" si="20"/>
        <v>0</v>
      </c>
      <c r="K59" s="100">
        <f t="shared" si="22"/>
        <v>0</v>
      </c>
      <c r="L59" s="100" t="str">
        <f t="shared" si="23"/>
        <v>F</v>
      </c>
      <c r="M59" s="100">
        <f t="shared" si="24"/>
        <v>0</v>
      </c>
      <c r="N59" s="100">
        <f>'PROPOSAL PROJEK AKHIR'!J52</f>
        <v>0</v>
      </c>
      <c r="O59" s="100">
        <f>'PENILAIAN FASILITATOR'!J52</f>
        <v>0</v>
      </c>
      <c r="P59" s="100">
        <f>'PENILAIAN PROJEK AKHIR'!J52</f>
        <v>0</v>
      </c>
      <c r="Q59" s="100">
        <f>PEMBENTANGAN!J52</f>
        <v>0</v>
      </c>
    </row>
    <row r="60" spans="1:17" ht="20.100000000000001" customHeight="1">
      <c r="A60" s="6">
        <v>48</v>
      </c>
      <c r="B60" s="119"/>
      <c r="C60" s="117" t="str">
        <f t="shared" si="7"/>
        <v/>
      </c>
      <c r="D60" s="120"/>
      <c r="E60" s="100">
        <f t="shared" si="16"/>
        <v>0</v>
      </c>
      <c r="F60" s="100">
        <f t="shared" si="17"/>
        <v>0</v>
      </c>
      <c r="G60" s="100">
        <f t="shared" si="18"/>
        <v>0</v>
      </c>
      <c r="H60" s="101">
        <f t="shared" si="21"/>
        <v>0</v>
      </c>
      <c r="I60" s="153">
        <f t="shared" si="19"/>
        <v>0</v>
      </c>
      <c r="J60" s="100">
        <f t="shared" si="20"/>
        <v>0</v>
      </c>
      <c r="K60" s="100">
        <f t="shared" si="22"/>
        <v>0</v>
      </c>
      <c r="L60" s="100" t="str">
        <f t="shared" si="23"/>
        <v>F</v>
      </c>
      <c r="M60" s="100">
        <f t="shared" si="24"/>
        <v>0</v>
      </c>
      <c r="N60" s="100">
        <f>'PROPOSAL PROJEK AKHIR'!J53</f>
        <v>0</v>
      </c>
      <c r="O60" s="100">
        <f>'PENILAIAN FASILITATOR'!J53</f>
        <v>0</v>
      </c>
      <c r="P60" s="100">
        <f>'PENILAIAN PROJEK AKHIR'!J53</f>
        <v>0</v>
      </c>
      <c r="Q60" s="100">
        <f>PEMBENTANGAN!J53</f>
        <v>0</v>
      </c>
    </row>
    <row r="61" spans="1:17" ht="20.100000000000001" customHeight="1">
      <c r="A61" s="6">
        <v>49</v>
      </c>
      <c r="B61" s="119"/>
      <c r="C61" s="117" t="str">
        <f t="shared" si="7"/>
        <v/>
      </c>
      <c r="D61" s="120"/>
      <c r="E61" s="100">
        <f t="shared" si="16"/>
        <v>0</v>
      </c>
      <c r="F61" s="100">
        <f t="shared" si="17"/>
        <v>0</v>
      </c>
      <c r="G61" s="100">
        <f t="shared" si="18"/>
        <v>0</v>
      </c>
      <c r="H61" s="101">
        <f t="shared" si="21"/>
        <v>0</v>
      </c>
      <c r="I61" s="153">
        <f t="shared" si="19"/>
        <v>0</v>
      </c>
      <c r="J61" s="100">
        <f t="shared" si="20"/>
        <v>0</v>
      </c>
      <c r="K61" s="100">
        <f t="shared" si="22"/>
        <v>0</v>
      </c>
      <c r="L61" s="100" t="str">
        <f t="shared" si="23"/>
        <v>F</v>
      </c>
      <c r="M61" s="100">
        <f t="shared" si="24"/>
        <v>0</v>
      </c>
      <c r="N61" s="100">
        <f>'PROPOSAL PROJEK AKHIR'!J54</f>
        <v>0</v>
      </c>
      <c r="O61" s="100">
        <f>'PENILAIAN FASILITATOR'!J54</f>
        <v>0</v>
      </c>
      <c r="P61" s="100">
        <f>'PENILAIAN PROJEK AKHIR'!J54</f>
        <v>0</v>
      </c>
      <c r="Q61" s="100">
        <f>PEMBENTANGAN!J54</f>
        <v>0</v>
      </c>
    </row>
    <row r="62" spans="1:17" ht="20.100000000000001" customHeight="1">
      <c r="A62" s="6">
        <v>50</v>
      </c>
      <c r="B62" s="119"/>
      <c r="C62" s="117" t="str">
        <f t="shared" si="7"/>
        <v/>
      </c>
      <c r="D62" s="120"/>
      <c r="E62" s="100">
        <f t="shared" si="16"/>
        <v>0</v>
      </c>
      <c r="F62" s="100">
        <f t="shared" si="17"/>
        <v>0</v>
      </c>
      <c r="G62" s="100">
        <f t="shared" si="18"/>
        <v>0</v>
      </c>
      <c r="H62" s="101">
        <f t="shared" si="21"/>
        <v>0</v>
      </c>
      <c r="I62" s="153">
        <f t="shared" si="19"/>
        <v>0</v>
      </c>
      <c r="J62" s="100">
        <f t="shared" si="20"/>
        <v>0</v>
      </c>
      <c r="K62" s="100">
        <f t="shared" si="22"/>
        <v>0</v>
      </c>
      <c r="L62" s="100" t="str">
        <f t="shared" si="23"/>
        <v>F</v>
      </c>
      <c r="M62" s="100">
        <f t="shared" si="24"/>
        <v>0</v>
      </c>
      <c r="N62" s="100">
        <f>'PROPOSAL PROJEK AKHIR'!J55</f>
        <v>0</v>
      </c>
      <c r="O62" s="100">
        <f>'PENILAIAN FASILITATOR'!J55</f>
        <v>0</v>
      </c>
      <c r="P62" s="100">
        <f>'PENILAIAN PROJEK AKHIR'!J55</f>
        <v>0</v>
      </c>
      <c r="Q62" s="100">
        <f>PEMBENTANGAN!J55</f>
        <v>0</v>
      </c>
    </row>
    <row r="63" spans="1:17" ht="20.100000000000001" customHeight="1">
      <c r="A63" s="6">
        <v>51</v>
      </c>
      <c r="B63" s="119"/>
      <c r="C63" s="117" t="str">
        <f t="shared" si="7"/>
        <v/>
      </c>
      <c r="D63" s="120"/>
      <c r="E63" s="100">
        <f t="shared" si="16"/>
        <v>0</v>
      </c>
      <c r="F63" s="100">
        <f t="shared" si="17"/>
        <v>0</v>
      </c>
      <c r="G63" s="100">
        <f t="shared" si="18"/>
        <v>0</v>
      </c>
      <c r="H63" s="101">
        <f t="shared" si="21"/>
        <v>0</v>
      </c>
      <c r="I63" s="153">
        <f t="shared" si="19"/>
        <v>0</v>
      </c>
      <c r="J63" s="100">
        <f t="shared" si="20"/>
        <v>0</v>
      </c>
      <c r="K63" s="100">
        <f t="shared" si="22"/>
        <v>0</v>
      </c>
      <c r="L63" s="100" t="str">
        <f t="shared" si="23"/>
        <v>F</v>
      </c>
      <c r="M63" s="100">
        <f t="shared" si="24"/>
        <v>0</v>
      </c>
      <c r="N63" s="100">
        <f>'PROPOSAL PROJEK AKHIR'!J56</f>
        <v>0</v>
      </c>
      <c r="O63" s="100">
        <f>'PENILAIAN FASILITATOR'!J56</f>
        <v>0</v>
      </c>
      <c r="P63" s="100">
        <f>'PENILAIAN PROJEK AKHIR'!J56</f>
        <v>0</v>
      </c>
      <c r="Q63" s="100">
        <f>PEMBENTANGAN!J56</f>
        <v>0</v>
      </c>
    </row>
    <row r="64" spans="1:17" ht="20.100000000000001" customHeight="1">
      <c r="A64" s="6">
        <v>52</v>
      </c>
      <c r="B64" s="119"/>
      <c r="C64" s="117" t="str">
        <f t="shared" si="7"/>
        <v/>
      </c>
      <c r="D64" s="120"/>
      <c r="E64" s="100">
        <f t="shared" si="16"/>
        <v>0</v>
      </c>
      <c r="F64" s="100">
        <f t="shared" si="17"/>
        <v>0</v>
      </c>
      <c r="G64" s="100">
        <f t="shared" si="18"/>
        <v>0</v>
      </c>
      <c r="H64" s="101">
        <f t="shared" si="21"/>
        <v>0</v>
      </c>
      <c r="I64" s="153">
        <f t="shared" si="19"/>
        <v>0</v>
      </c>
      <c r="J64" s="100">
        <f t="shared" si="20"/>
        <v>0</v>
      </c>
      <c r="K64" s="100">
        <f t="shared" si="22"/>
        <v>0</v>
      </c>
      <c r="L64" s="100" t="str">
        <f t="shared" si="23"/>
        <v>F</v>
      </c>
      <c r="M64" s="100">
        <f t="shared" si="24"/>
        <v>0</v>
      </c>
      <c r="N64" s="100">
        <f>'PROPOSAL PROJEK AKHIR'!J57</f>
        <v>0</v>
      </c>
      <c r="O64" s="100">
        <f>'PENILAIAN FASILITATOR'!J57</f>
        <v>0</v>
      </c>
      <c r="P64" s="100">
        <f>'PENILAIAN PROJEK AKHIR'!J57</f>
        <v>0</v>
      </c>
      <c r="Q64" s="100">
        <f>PEMBENTANGAN!J57</f>
        <v>0</v>
      </c>
    </row>
    <row r="65" spans="1:17" ht="20.100000000000001" customHeight="1">
      <c r="A65" s="6">
        <v>53</v>
      </c>
      <c r="B65" s="119"/>
      <c r="C65" s="117" t="str">
        <f t="shared" si="7"/>
        <v/>
      </c>
      <c r="D65" s="120"/>
      <c r="E65" s="100">
        <f t="shared" si="16"/>
        <v>0</v>
      </c>
      <c r="F65" s="100">
        <f t="shared" si="17"/>
        <v>0</v>
      </c>
      <c r="G65" s="100">
        <f t="shared" si="18"/>
        <v>0</v>
      </c>
      <c r="H65" s="101">
        <f t="shared" si="21"/>
        <v>0</v>
      </c>
      <c r="I65" s="153">
        <f t="shared" si="19"/>
        <v>0</v>
      </c>
      <c r="J65" s="100">
        <f t="shared" si="20"/>
        <v>0</v>
      </c>
      <c r="K65" s="100">
        <f t="shared" si="22"/>
        <v>0</v>
      </c>
      <c r="L65" s="100" t="str">
        <f t="shared" si="23"/>
        <v>F</v>
      </c>
      <c r="M65" s="100">
        <f t="shared" si="24"/>
        <v>0</v>
      </c>
      <c r="N65" s="100">
        <f>'PROPOSAL PROJEK AKHIR'!J58</f>
        <v>0</v>
      </c>
      <c r="O65" s="100">
        <f>'PENILAIAN FASILITATOR'!J58</f>
        <v>0</v>
      </c>
      <c r="P65" s="100">
        <f>'PENILAIAN PROJEK AKHIR'!J58</f>
        <v>0</v>
      </c>
      <c r="Q65" s="100">
        <f>PEMBENTANGAN!J58</f>
        <v>0</v>
      </c>
    </row>
    <row r="66" spans="1:17" ht="20.100000000000001" customHeight="1">
      <c r="A66" s="6">
        <v>54</v>
      </c>
      <c r="B66" s="119"/>
      <c r="C66" s="117" t="str">
        <f t="shared" si="7"/>
        <v/>
      </c>
      <c r="D66" s="120"/>
      <c r="E66" s="100">
        <f t="shared" si="16"/>
        <v>0</v>
      </c>
      <c r="F66" s="100">
        <f t="shared" si="17"/>
        <v>0</v>
      </c>
      <c r="G66" s="100">
        <f t="shared" si="18"/>
        <v>0</v>
      </c>
      <c r="H66" s="101">
        <f t="shared" si="21"/>
        <v>0</v>
      </c>
      <c r="I66" s="153">
        <f t="shared" si="19"/>
        <v>0</v>
      </c>
      <c r="J66" s="100">
        <f t="shared" si="20"/>
        <v>0</v>
      </c>
      <c r="K66" s="100">
        <f t="shared" si="22"/>
        <v>0</v>
      </c>
      <c r="L66" s="100" t="str">
        <f t="shared" si="23"/>
        <v>F</v>
      </c>
      <c r="M66" s="100">
        <f t="shared" si="24"/>
        <v>0</v>
      </c>
      <c r="N66" s="100">
        <f>'PROPOSAL PROJEK AKHIR'!J59</f>
        <v>0</v>
      </c>
      <c r="O66" s="100">
        <f>'PENILAIAN FASILITATOR'!J59</f>
        <v>0</v>
      </c>
      <c r="P66" s="100">
        <f>'PENILAIAN PROJEK AKHIR'!J59</f>
        <v>0</v>
      </c>
      <c r="Q66" s="100">
        <f>PEMBENTANGAN!J59</f>
        <v>0</v>
      </c>
    </row>
    <row r="67" spans="1:17" ht="20.100000000000001" customHeight="1">
      <c r="A67" s="6">
        <v>55</v>
      </c>
      <c r="B67" s="119"/>
      <c r="C67" s="117" t="str">
        <f t="shared" si="7"/>
        <v/>
      </c>
      <c r="D67" s="120"/>
      <c r="E67" s="100">
        <f t="shared" si="16"/>
        <v>0</v>
      </c>
      <c r="F67" s="100">
        <f t="shared" si="17"/>
        <v>0</v>
      </c>
      <c r="G67" s="100">
        <f t="shared" si="18"/>
        <v>0</v>
      </c>
      <c r="H67" s="101">
        <f t="shared" si="21"/>
        <v>0</v>
      </c>
      <c r="I67" s="153">
        <f t="shared" si="19"/>
        <v>0</v>
      </c>
      <c r="J67" s="100">
        <f t="shared" si="20"/>
        <v>0</v>
      </c>
      <c r="K67" s="100">
        <f t="shared" si="22"/>
        <v>0</v>
      </c>
      <c r="L67" s="100" t="str">
        <f t="shared" si="23"/>
        <v>F</v>
      </c>
      <c r="M67" s="100">
        <f t="shared" si="24"/>
        <v>0</v>
      </c>
      <c r="N67" s="100">
        <f>'PROPOSAL PROJEK AKHIR'!J60</f>
        <v>0</v>
      </c>
      <c r="O67" s="100">
        <f>'PENILAIAN FASILITATOR'!J60</f>
        <v>0</v>
      </c>
      <c r="P67" s="100">
        <f>'PENILAIAN PROJEK AKHIR'!J60</f>
        <v>0</v>
      </c>
      <c r="Q67" s="100">
        <f>PEMBENTANGAN!J60</f>
        <v>0</v>
      </c>
    </row>
    <row r="68" spans="1:17" ht="20.100000000000001" customHeight="1">
      <c r="A68" s="6">
        <v>56</v>
      </c>
      <c r="B68" s="119"/>
      <c r="C68" s="117" t="str">
        <f t="shared" si="7"/>
        <v/>
      </c>
      <c r="D68" s="120"/>
      <c r="E68" s="100">
        <f t="shared" si="16"/>
        <v>0</v>
      </c>
      <c r="F68" s="100">
        <f t="shared" si="17"/>
        <v>0</v>
      </c>
      <c r="G68" s="100">
        <f t="shared" si="18"/>
        <v>0</v>
      </c>
      <c r="H68" s="101">
        <f t="shared" si="21"/>
        <v>0</v>
      </c>
      <c r="I68" s="153">
        <f t="shared" si="19"/>
        <v>0</v>
      </c>
      <c r="J68" s="100">
        <f t="shared" si="20"/>
        <v>0</v>
      </c>
      <c r="K68" s="100">
        <f t="shared" si="22"/>
        <v>0</v>
      </c>
      <c r="L68" s="100" t="str">
        <f t="shared" si="23"/>
        <v>F</v>
      </c>
      <c r="M68" s="100">
        <f t="shared" si="24"/>
        <v>0</v>
      </c>
      <c r="N68" s="100">
        <f>'PROPOSAL PROJEK AKHIR'!J61</f>
        <v>0</v>
      </c>
      <c r="O68" s="100">
        <f>'PENILAIAN FASILITATOR'!J61</f>
        <v>0</v>
      </c>
      <c r="P68" s="100">
        <f>'PENILAIAN PROJEK AKHIR'!J61</f>
        <v>0</v>
      </c>
      <c r="Q68" s="100">
        <f>PEMBENTANGAN!J61</f>
        <v>0</v>
      </c>
    </row>
    <row r="69" spans="1:17" ht="20.100000000000001" customHeight="1">
      <c r="A69" s="6">
        <v>57</v>
      </c>
      <c r="B69" s="119"/>
      <c r="C69" s="117" t="str">
        <f t="shared" si="7"/>
        <v/>
      </c>
      <c r="D69" s="120"/>
      <c r="E69" s="100">
        <f t="shared" si="16"/>
        <v>0</v>
      </c>
      <c r="F69" s="100">
        <f t="shared" si="17"/>
        <v>0</v>
      </c>
      <c r="G69" s="100">
        <f t="shared" si="18"/>
        <v>0</v>
      </c>
      <c r="H69" s="101">
        <f t="shared" si="21"/>
        <v>0</v>
      </c>
      <c r="I69" s="153">
        <f t="shared" si="19"/>
        <v>0</v>
      </c>
      <c r="J69" s="100">
        <f t="shared" si="20"/>
        <v>0</v>
      </c>
      <c r="K69" s="100">
        <f t="shared" si="22"/>
        <v>0</v>
      </c>
      <c r="L69" s="100" t="str">
        <f t="shared" si="23"/>
        <v>F</v>
      </c>
      <c r="M69" s="100">
        <f t="shared" si="24"/>
        <v>0</v>
      </c>
      <c r="N69" s="100">
        <f>'PROPOSAL PROJEK AKHIR'!J62</f>
        <v>0</v>
      </c>
      <c r="O69" s="100">
        <f>'PENILAIAN FASILITATOR'!J62</f>
        <v>0</v>
      </c>
      <c r="P69" s="100">
        <f>'PENILAIAN PROJEK AKHIR'!J62</f>
        <v>0</v>
      </c>
      <c r="Q69" s="100">
        <f>PEMBENTANGAN!J62</f>
        <v>0</v>
      </c>
    </row>
    <row r="70" spans="1:17" ht="20.100000000000001" customHeight="1">
      <c r="A70" s="6">
        <v>58</v>
      </c>
      <c r="B70" s="119"/>
      <c r="C70" s="117" t="str">
        <f t="shared" ref="C70:C73" si="25">RIGHT(B70, 6)</f>
        <v/>
      </c>
      <c r="D70" s="120"/>
      <c r="E70" s="100">
        <f t="shared" ref="E70:E73" si="26">IF(ISNUMBER(A70),SUMIF($N$9:$Y$9,$E$11,$N70:$Y70),"")</f>
        <v>0</v>
      </c>
      <c r="F70" s="100">
        <f t="shared" ref="F70:F73" si="27">IF(ISNUMBER(A70),SUMIF($N$9:$Y$9,$F$11,$N70:$Y70),"")</f>
        <v>0</v>
      </c>
      <c r="G70" s="100">
        <f t="shared" ref="G70:G73" si="28">IF(ISNUMBER(A70),SUMIF($N$9:$Y$9,$G$11,$N70:$Y70),"")</f>
        <v>0</v>
      </c>
      <c r="H70" s="101">
        <f t="shared" ref="H70:H73" si="29">IF(ISNUMBER(CEILING(G70+F70+E70,1)),CEILING(G70+F70+E70,1),"")</f>
        <v>0</v>
      </c>
      <c r="I70" s="153">
        <f t="shared" ref="I70:I73" si="30">IF(ISNUMBER(A70),SUMIF($N$10:$Y$10,$I$11,$N70:$Y70),"")</f>
        <v>0</v>
      </c>
      <c r="J70" s="100">
        <f t="shared" ref="J70:J73" si="31">IF(ISNUMBER(A70),SUMIF($N$10:$Y$10,$J$11,$N70:$Y70),"")</f>
        <v>0</v>
      </c>
      <c r="K70" s="100">
        <f t="shared" ref="K70:K73" si="32">IF(ISNUMBER(CEILING(I70+J70,1)),CEILING(I70+J70,1),"")</f>
        <v>0</v>
      </c>
      <c r="L70" s="100" t="str">
        <f t="shared" ref="L70:L73" si="33">IF(ISNUMBER(K70),VLOOKUP(K70,GradePoint,2),"")</f>
        <v>F</v>
      </c>
      <c r="M70" s="100">
        <f t="shared" ref="M70:M73" si="34">IF(ISNUMBER(K70),VLOOKUP(K70,GradePoint,3),"")</f>
        <v>0</v>
      </c>
      <c r="N70" s="100">
        <f>'PROPOSAL PROJEK AKHIR'!J63</f>
        <v>0</v>
      </c>
      <c r="O70" s="100">
        <f>'PENILAIAN FASILITATOR'!J63</f>
        <v>0</v>
      </c>
      <c r="P70" s="100">
        <f>'PENILAIAN PROJEK AKHIR'!J63</f>
        <v>0</v>
      </c>
      <c r="Q70" s="100">
        <f>PEMBENTANGAN!J63</f>
        <v>0</v>
      </c>
    </row>
    <row r="71" spans="1:17" ht="20.100000000000001" customHeight="1">
      <c r="A71" s="6">
        <v>59</v>
      </c>
      <c r="B71" s="119"/>
      <c r="C71" s="117" t="str">
        <f t="shared" si="25"/>
        <v/>
      </c>
      <c r="D71" s="120"/>
      <c r="E71" s="100">
        <f t="shared" si="26"/>
        <v>0</v>
      </c>
      <c r="F71" s="100">
        <f t="shared" si="27"/>
        <v>0</v>
      </c>
      <c r="G71" s="100">
        <f t="shared" si="28"/>
        <v>0</v>
      </c>
      <c r="H71" s="101">
        <f t="shared" si="29"/>
        <v>0</v>
      </c>
      <c r="I71" s="153">
        <f t="shared" si="30"/>
        <v>0</v>
      </c>
      <c r="J71" s="100">
        <f t="shared" si="31"/>
        <v>0</v>
      </c>
      <c r="K71" s="100">
        <f t="shared" si="32"/>
        <v>0</v>
      </c>
      <c r="L71" s="100" t="str">
        <f t="shared" si="33"/>
        <v>F</v>
      </c>
      <c r="M71" s="100">
        <f t="shared" si="34"/>
        <v>0</v>
      </c>
      <c r="N71" s="100">
        <f>'PROPOSAL PROJEK AKHIR'!J64</f>
        <v>0</v>
      </c>
      <c r="O71" s="100">
        <f>'PENILAIAN FASILITATOR'!J64</f>
        <v>0</v>
      </c>
      <c r="P71" s="100">
        <f>'PENILAIAN PROJEK AKHIR'!J64</f>
        <v>0</v>
      </c>
      <c r="Q71" s="100">
        <f>PEMBENTANGAN!J64</f>
        <v>0</v>
      </c>
    </row>
    <row r="72" spans="1:17" ht="20.100000000000001" customHeight="1">
      <c r="A72" s="6">
        <v>60</v>
      </c>
      <c r="B72" s="119"/>
      <c r="C72" s="117" t="str">
        <f t="shared" si="25"/>
        <v/>
      </c>
      <c r="D72" s="120"/>
      <c r="E72" s="100">
        <f t="shared" si="26"/>
        <v>0</v>
      </c>
      <c r="F72" s="100">
        <f t="shared" si="27"/>
        <v>0</v>
      </c>
      <c r="G72" s="100">
        <f t="shared" si="28"/>
        <v>0</v>
      </c>
      <c r="H72" s="101">
        <f t="shared" si="29"/>
        <v>0</v>
      </c>
      <c r="I72" s="153">
        <f t="shared" si="30"/>
        <v>0</v>
      </c>
      <c r="J72" s="100">
        <f t="shared" si="31"/>
        <v>0</v>
      </c>
      <c r="K72" s="100">
        <f t="shared" si="32"/>
        <v>0</v>
      </c>
      <c r="L72" s="100" t="str">
        <f t="shared" si="33"/>
        <v>F</v>
      </c>
      <c r="M72" s="100">
        <f t="shared" si="34"/>
        <v>0</v>
      </c>
      <c r="N72" s="100">
        <f>'PROPOSAL PROJEK AKHIR'!J65</f>
        <v>0</v>
      </c>
      <c r="O72" s="100">
        <f>'PENILAIAN FASILITATOR'!J65</f>
        <v>0</v>
      </c>
      <c r="P72" s="100">
        <f>'PENILAIAN PROJEK AKHIR'!J65</f>
        <v>0</v>
      </c>
      <c r="Q72" s="100">
        <f>PEMBENTANGAN!J65</f>
        <v>0</v>
      </c>
    </row>
    <row r="73" spans="1:17" ht="20.100000000000001" customHeight="1">
      <c r="A73" s="6">
        <v>61</v>
      </c>
      <c r="B73" s="119"/>
      <c r="C73" s="117" t="str">
        <f t="shared" si="25"/>
        <v/>
      </c>
      <c r="D73" s="120"/>
      <c r="E73" s="100">
        <f t="shared" si="26"/>
        <v>0</v>
      </c>
      <c r="F73" s="100">
        <f t="shared" si="27"/>
        <v>0</v>
      </c>
      <c r="G73" s="100">
        <f t="shared" si="28"/>
        <v>0</v>
      </c>
      <c r="H73" s="101">
        <f t="shared" si="29"/>
        <v>0</v>
      </c>
      <c r="I73" s="153">
        <f t="shared" si="30"/>
        <v>0</v>
      </c>
      <c r="J73" s="100">
        <f t="shared" si="31"/>
        <v>0</v>
      </c>
      <c r="K73" s="100">
        <f t="shared" si="32"/>
        <v>0</v>
      </c>
      <c r="L73" s="100" t="str">
        <f t="shared" si="33"/>
        <v>F</v>
      </c>
      <c r="M73" s="100">
        <f t="shared" si="34"/>
        <v>0</v>
      </c>
      <c r="N73" s="100">
        <f>'PROPOSAL PROJEK AKHIR'!J66</f>
        <v>0</v>
      </c>
      <c r="O73" s="100">
        <f>'PENILAIAN FASILITATOR'!J66</f>
        <v>0</v>
      </c>
      <c r="P73" s="100">
        <f>'PENILAIAN PROJEK AKHIR'!J66</f>
        <v>0</v>
      </c>
      <c r="Q73" s="100">
        <f>PEMBENTANGAN!J66</f>
        <v>0</v>
      </c>
    </row>
    <row r="74" spans="1:17" ht="20.100000000000001" customHeight="1">
      <c r="A74" s="73">
        <v>62</v>
      </c>
      <c r="B74" s="119"/>
      <c r="C74" s="117" t="str">
        <f t="shared" ref="C74:C91" si="35">RIGHT(B74, 6)</f>
        <v/>
      </c>
      <c r="D74" s="120"/>
      <c r="E74" s="100">
        <f t="shared" ref="E74:E91" si="36">IF(ISNUMBER(A74),SUMIF($N$9:$Y$9,$E$11,$N74:$Y74),"")</f>
        <v>0</v>
      </c>
      <c r="F74" s="100">
        <f t="shared" ref="F74:F91" si="37">IF(ISNUMBER(A74),SUMIF($N$9:$Y$9,$F$11,$N74:$Y74),"")</f>
        <v>0</v>
      </c>
      <c r="G74" s="100">
        <f t="shared" ref="G74:G91" si="38">IF(ISNUMBER(A74),SUMIF($N$9:$Y$9,$G$11,$N74:$Y74),"")</f>
        <v>0</v>
      </c>
      <c r="H74" s="101">
        <f t="shared" ref="H74:H91" si="39">IF(ISNUMBER(CEILING(G74+F74+E74,1)),CEILING(G74+F74+E74,1),"")</f>
        <v>0</v>
      </c>
      <c r="I74" s="153">
        <f t="shared" ref="I74:I91" si="40">IF(ISNUMBER(A74),SUMIF($N$10:$Y$10,$I$11,$N74:$Y74),"")</f>
        <v>0</v>
      </c>
      <c r="J74" s="100">
        <f t="shared" ref="J74:J91" si="41">IF(ISNUMBER(A74),SUMIF($N$10:$Y$10,$J$11,$N74:$Y74),"")</f>
        <v>0</v>
      </c>
      <c r="K74" s="100">
        <f t="shared" ref="K74:K91" si="42">IF(ISNUMBER(CEILING(I74+J74,1)),CEILING(I74+J74,1),"")</f>
        <v>0</v>
      </c>
      <c r="L74" s="100" t="str">
        <f t="shared" ref="L74:L91" si="43">IF(ISNUMBER(K74),VLOOKUP(K74,GradePoint,2),"")</f>
        <v>F</v>
      </c>
      <c r="M74" s="100">
        <f t="shared" ref="M74:M91" si="44">IF(ISNUMBER(K74),VLOOKUP(K74,GradePoint,3),"")</f>
        <v>0</v>
      </c>
      <c r="N74" s="100">
        <f>'PROPOSAL PROJEK AKHIR'!J67</f>
        <v>0</v>
      </c>
      <c r="O74" s="100">
        <f>'PENILAIAN FASILITATOR'!J67</f>
        <v>0</v>
      </c>
      <c r="P74" s="100">
        <f>'PENILAIAN PROJEK AKHIR'!J67</f>
        <v>0</v>
      </c>
      <c r="Q74" s="100">
        <f>PEMBENTANGAN!J67</f>
        <v>0</v>
      </c>
    </row>
    <row r="75" spans="1:17" ht="20.100000000000001" customHeight="1">
      <c r="A75" s="73">
        <v>63</v>
      </c>
      <c r="B75" s="119"/>
      <c r="C75" s="117" t="str">
        <f t="shared" si="35"/>
        <v/>
      </c>
      <c r="D75" s="120"/>
      <c r="E75" s="100">
        <f t="shared" si="36"/>
        <v>0</v>
      </c>
      <c r="F75" s="100">
        <f t="shared" si="37"/>
        <v>0</v>
      </c>
      <c r="G75" s="100">
        <f t="shared" si="38"/>
        <v>0</v>
      </c>
      <c r="H75" s="101">
        <f t="shared" si="39"/>
        <v>0</v>
      </c>
      <c r="I75" s="153">
        <f t="shared" si="40"/>
        <v>0</v>
      </c>
      <c r="J75" s="100">
        <f t="shared" si="41"/>
        <v>0</v>
      </c>
      <c r="K75" s="100">
        <f t="shared" si="42"/>
        <v>0</v>
      </c>
      <c r="L75" s="100" t="str">
        <f t="shared" si="43"/>
        <v>F</v>
      </c>
      <c r="M75" s="100">
        <f t="shared" si="44"/>
        <v>0</v>
      </c>
      <c r="N75" s="100">
        <f>'PROPOSAL PROJEK AKHIR'!J68</f>
        <v>0</v>
      </c>
      <c r="O75" s="100">
        <f>'PENILAIAN FASILITATOR'!J68</f>
        <v>0</v>
      </c>
      <c r="P75" s="100">
        <f>'PENILAIAN PROJEK AKHIR'!J68</f>
        <v>0</v>
      </c>
      <c r="Q75" s="100">
        <f>PEMBENTANGAN!J68</f>
        <v>0</v>
      </c>
    </row>
    <row r="76" spans="1:17" ht="20.100000000000001" customHeight="1">
      <c r="A76" s="73">
        <v>64</v>
      </c>
      <c r="B76" s="119"/>
      <c r="C76" s="117" t="str">
        <f t="shared" si="35"/>
        <v/>
      </c>
      <c r="D76" s="120"/>
      <c r="E76" s="100">
        <f t="shared" si="36"/>
        <v>0</v>
      </c>
      <c r="F76" s="100">
        <f t="shared" si="37"/>
        <v>0</v>
      </c>
      <c r="G76" s="100">
        <f t="shared" si="38"/>
        <v>0</v>
      </c>
      <c r="H76" s="101">
        <f t="shared" si="39"/>
        <v>0</v>
      </c>
      <c r="I76" s="153">
        <f t="shared" si="40"/>
        <v>0</v>
      </c>
      <c r="J76" s="100">
        <f t="shared" si="41"/>
        <v>0</v>
      </c>
      <c r="K76" s="100">
        <f t="shared" si="42"/>
        <v>0</v>
      </c>
      <c r="L76" s="100" t="str">
        <f t="shared" si="43"/>
        <v>F</v>
      </c>
      <c r="M76" s="100">
        <f t="shared" si="44"/>
        <v>0</v>
      </c>
      <c r="N76" s="100">
        <f>'PROPOSAL PROJEK AKHIR'!J69</f>
        <v>0</v>
      </c>
      <c r="O76" s="100">
        <f>'PENILAIAN FASILITATOR'!J69</f>
        <v>0</v>
      </c>
      <c r="P76" s="100">
        <f>'PENILAIAN PROJEK AKHIR'!J69</f>
        <v>0</v>
      </c>
      <c r="Q76" s="100">
        <f>PEMBENTANGAN!J69</f>
        <v>0</v>
      </c>
    </row>
    <row r="77" spans="1:17" ht="20.100000000000001" customHeight="1">
      <c r="A77" s="73">
        <v>65</v>
      </c>
      <c r="B77" s="119"/>
      <c r="C77" s="117" t="str">
        <f t="shared" si="35"/>
        <v/>
      </c>
      <c r="D77" s="120"/>
      <c r="E77" s="100">
        <f t="shared" si="36"/>
        <v>0</v>
      </c>
      <c r="F77" s="100">
        <f t="shared" si="37"/>
        <v>0</v>
      </c>
      <c r="G77" s="100">
        <f t="shared" si="38"/>
        <v>0</v>
      </c>
      <c r="H77" s="101">
        <f t="shared" si="39"/>
        <v>0</v>
      </c>
      <c r="I77" s="153">
        <f t="shared" si="40"/>
        <v>0</v>
      </c>
      <c r="J77" s="100">
        <f t="shared" si="41"/>
        <v>0</v>
      </c>
      <c r="K77" s="100">
        <f t="shared" si="42"/>
        <v>0</v>
      </c>
      <c r="L77" s="100" t="str">
        <f t="shared" si="43"/>
        <v>F</v>
      </c>
      <c r="M77" s="100">
        <f t="shared" si="44"/>
        <v>0</v>
      </c>
      <c r="N77" s="100">
        <f>'PROPOSAL PROJEK AKHIR'!J70</f>
        <v>0</v>
      </c>
      <c r="O77" s="100">
        <f>'PENILAIAN FASILITATOR'!J70</f>
        <v>0</v>
      </c>
      <c r="P77" s="100">
        <f>'PENILAIAN PROJEK AKHIR'!J70</f>
        <v>0</v>
      </c>
      <c r="Q77" s="100">
        <f>PEMBENTANGAN!J70</f>
        <v>0</v>
      </c>
    </row>
    <row r="78" spans="1:17" ht="20.100000000000001" customHeight="1">
      <c r="A78" s="73">
        <v>66</v>
      </c>
      <c r="B78" s="119"/>
      <c r="C78" s="117" t="str">
        <f t="shared" si="35"/>
        <v/>
      </c>
      <c r="D78" s="120"/>
      <c r="E78" s="100">
        <f t="shared" si="36"/>
        <v>0</v>
      </c>
      <c r="F78" s="100">
        <f t="shared" si="37"/>
        <v>0</v>
      </c>
      <c r="G78" s="100">
        <f t="shared" si="38"/>
        <v>0</v>
      </c>
      <c r="H78" s="101">
        <f t="shared" si="39"/>
        <v>0</v>
      </c>
      <c r="I78" s="153">
        <f t="shared" si="40"/>
        <v>0</v>
      </c>
      <c r="J78" s="100">
        <f t="shared" si="41"/>
        <v>0</v>
      </c>
      <c r="K78" s="100">
        <f t="shared" si="42"/>
        <v>0</v>
      </c>
      <c r="L78" s="100" t="str">
        <f t="shared" si="43"/>
        <v>F</v>
      </c>
      <c r="M78" s="100">
        <f t="shared" si="44"/>
        <v>0</v>
      </c>
      <c r="N78" s="100">
        <f>'PROPOSAL PROJEK AKHIR'!J71</f>
        <v>0</v>
      </c>
      <c r="O78" s="100">
        <f>'PENILAIAN FASILITATOR'!J71</f>
        <v>0</v>
      </c>
      <c r="P78" s="100">
        <f>'PENILAIAN PROJEK AKHIR'!J71</f>
        <v>0</v>
      </c>
      <c r="Q78" s="100">
        <f>PEMBENTANGAN!J71</f>
        <v>0</v>
      </c>
    </row>
    <row r="79" spans="1:17" ht="20.100000000000001" customHeight="1">
      <c r="A79" s="73">
        <v>67</v>
      </c>
      <c r="B79" s="119"/>
      <c r="C79" s="117" t="str">
        <f t="shared" si="35"/>
        <v/>
      </c>
      <c r="D79" s="120"/>
      <c r="E79" s="100">
        <f t="shared" si="36"/>
        <v>0</v>
      </c>
      <c r="F79" s="100">
        <f t="shared" si="37"/>
        <v>0</v>
      </c>
      <c r="G79" s="100">
        <f t="shared" si="38"/>
        <v>0</v>
      </c>
      <c r="H79" s="101">
        <f t="shared" si="39"/>
        <v>0</v>
      </c>
      <c r="I79" s="153">
        <f t="shared" si="40"/>
        <v>0</v>
      </c>
      <c r="J79" s="100">
        <f t="shared" si="41"/>
        <v>0</v>
      </c>
      <c r="K79" s="100">
        <f t="shared" si="42"/>
        <v>0</v>
      </c>
      <c r="L79" s="100" t="str">
        <f t="shared" si="43"/>
        <v>F</v>
      </c>
      <c r="M79" s="100">
        <f t="shared" si="44"/>
        <v>0</v>
      </c>
      <c r="N79" s="100">
        <f>'PROPOSAL PROJEK AKHIR'!J72</f>
        <v>0</v>
      </c>
      <c r="O79" s="100">
        <f>'PENILAIAN FASILITATOR'!J72</f>
        <v>0</v>
      </c>
      <c r="P79" s="100">
        <f>'PENILAIAN PROJEK AKHIR'!J72</f>
        <v>0</v>
      </c>
      <c r="Q79" s="100">
        <f>PEMBENTANGAN!J72</f>
        <v>0</v>
      </c>
    </row>
    <row r="80" spans="1:17" ht="20.100000000000001" customHeight="1">
      <c r="A80" s="73">
        <v>68</v>
      </c>
      <c r="B80" s="119"/>
      <c r="C80" s="117" t="str">
        <f t="shared" si="35"/>
        <v/>
      </c>
      <c r="D80" s="120"/>
      <c r="E80" s="100">
        <f t="shared" si="36"/>
        <v>0</v>
      </c>
      <c r="F80" s="100">
        <f t="shared" si="37"/>
        <v>0</v>
      </c>
      <c r="G80" s="100">
        <f t="shared" si="38"/>
        <v>0</v>
      </c>
      <c r="H80" s="101">
        <f t="shared" si="39"/>
        <v>0</v>
      </c>
      <c r="I80" s="153">
        <f t="shared" si="40"/>
        <v>0</v>
      </c>
      <c r="J80" s="100">
        <f t="shared" si="41"/>
        <v>0</v>
      </c>
      <c r="K80" s="100">
        <f t="shared" si="42"/>
        <v>0</v>
      </c>
      <c r="L80" s="100" t="str">
        <f t="shared" si="43"/>
        <v>F</v>
      </c>
      <c r="M80" s="100">
        <f t="shared" si="44"/>
        <v>0</v>
      </c>
      <c r="N80" s="100">
        <f>'PROPOSAL PROJEK AKHIR'!J73</f>
        <v>0</v>
      </c>
      <c r="O80" s="100">
        <f>'PENILAIAN FASILITATOR'!J73</f>
        <v>0</v>
      </c>
      <c r="P80" s="100">
        <f>'PENILAIAN PROJEK AKHIR'!J73</f>
        <v>0</v>
      </c>
      <c r="Q80" s="100">
        <f>PEMBENTANGAN!J73</f>
        <v>0</v>
      </c>
    </row>
    <row r="81" spans="1:17" ht="20.100000000000001" customHeight="1">
      <c r="A81" s="73">
        <v>69</v>
      </c>
      <c r="B81" s="119"/>
      <c r="C81" s="117" t="str">
        <f t="shared" si="35"/>
        <v/>
      </c>
      <c r="D81" s="120"/>
      <c r="E81" s="100">
        <f t="shared" si="36"/>
        <v>0</v>
      </c>
      <c r="F81" s="100">
        <f t="shared" si="37"/>
        <v>0</v>
      </c>
      <c r="G81" s="100">
        <f t="shared" si="38"/>
        <v>0</v>
      </c>
      <c r="H81" s="101">
        <f t="shared" si="39"/>
        <v>0</v>
      </c>
      <c r="I81" s="153">
        <f t="shared" si="40"/>
        <v>0</v>
      </c>
      <c r="J81" s="100">
        <f t="shared" si="41"/>
        <v>0</v>
      </c>
      <c r="K81" s="100">
        <f t="shared" si="42"/>
        <v>0</v>
      </c>
      <c r="L81" s="100" t="str">
        <f t="shared" si="43"/>
        <v>F</v>
      </c>
      <c r="M81" s="100">
        <f t="shared" si="44"/>
        <v>0</v>
      </c>
      <c r="N81" s="100">
        <f>'PROPOSAL PROJEK AKHIR'!J74</f>
        <v>0</v>
      </c>
      <c r="O81" s="100">
        <f>'PENILAIAN FASILITATOR'!J74</f>
        <v>0</v>
      </c>
      <c r="P81" s="100">
        <f>'PENILAIAN PROJEK AKHIR'!J74</f>
        <v>0</v>
      </c>
      <c r="Q81" s="100">
        <f>PEMBENTANGAN!J74</f>
        <v>0</v>
      </c>
    </row>
    <row r="82" spans="1:17" ht="20.100000000000001" customHeight="1">
      <c r="A82" s="73">
        <v>70</v>
      </c>
      <c r="B82" s="119"/>
      <c r="C82" s="117" t="str">
        <f t="shared" si="35"/>
        <v/>
      </c>
      <c r="D82" s="120"/>
      <c r="E82" s="100">
        <f t="shared" si="36"/>
        <v>0</v>
      </c>
      <c r="F82" s="100">
        <f t="shared" si="37"/>
        <v>0</v>
      </c>
      <c r="G82" s="100">
        <f t="shared" si="38"/>
        <v>0</v>
      </c>
      <c r="H82" s="101">
        <f t="shared" si="39"/>
        <v>0</v>
      </c>
      <c r="I82" s="153">
        <f t="shared" si="40"/>
        <v>0</v>
      </c>
      <c r="J82" s="100">
        <f t="shared" si="41"/>
        <v>0</v>
      </c>
      <c r="K82" s="100">
        <f t="shared" si="42"/>
        <v>0</v>
      </c>
      <c r="L82" s="100" t="str">
        <f t="shared" si="43"/>
        <v>F</v>
      </c>
      <c r="M82" s="100">
        <f t="shared" si="44"/>
        <v>0</v>
      </c>
      <c r="N82" s="100">
        <f>'PROPOSAL PROJEK AKHIR'!J75</f>
        <v>0</v>
      </c>
      <c r="O82" s="100">
        <f>'PENILAIAN FASILITATOR'!J75</f>
        <v>0</v>
      </c>
      <c r="P82" s="100">
        <f>'PENILAIAN PROJEK AKHIR'!J75</f>
        <v>0</v>
      </c>
      <c r="Q82" s="100">
        <f>PEMBENTANGAN!J75</f>
        <v>0</v>
      </c>
    </row>
    <row r="83" spans="1:17" ht="20.100000000000001" customHeight="1">
      <c r="A83" s="73">
        <v>71</v>
      </c>
      <c r="B83" s="119"/>
      <c r="C83" s="117" t="str">
        <f t="shared" si="35"/>
        <v/>
      </c>
      <c r="D83" s="120"/>
      <c r="E83" s="100">
        <f t="shared" si="36"/>
        <v>0</v>
      </c>
      <c r="F83" s="100">
        <f t="shared" si="37"/>
        <v>0</v>
      </c>
      <c r="G83" s="100">
        <f t="shared" si="38"/>
        <v>0</v>
      </c>
      <c r="H83" s="101">
        <f t="shared" si="39"/>
        <v>0</v>
      </c>
      <c r="I83" s="153">
        <f t="shared" si="40"/>
        <v>0</v>
      </c>
      <c r="J83" s="100">
        <f t="shared" si="41"/>
        <v>0</v>
      </c>
      <c r="K83" s="100">
        <f t="shared" si="42"/>
        <v>0</v>
      </c>
      <c r="L83" s="100" t="str">
        <f t="shared" si="43"/>
        <v>F</v>
      </c>
      <c r="M83" s="100">
        <f t="shared" si="44"/>
        <v>0</v>
      </c>
      <c r="N83" s="100">
        <f>'PROPOSAL PROJEK AKHIR'!J76</f>
        <v>0</v>
      </c>
      <c r="O83" s="100">
        <f>'PENILAIAN FASILITATOR'!J76</f>
        <v>0</v>
      </c>
      <c r="P83" s="100">
        <f>'PENILAIAN PROJEK AKHIR'!J76</f>
        <v>0</v>
      </c>
      <c r="Q83" s="100">
        <f>PEMBENTANGAN!J76</f>
        <v>0</v>
      </c>
    </row>
    <row r="84" spans="1:17" ht="20.100000000000001" customHeight="1">
      <c r="A84" s="73">
        <v>72</v>
      </c>
      <c r="B84" s="119"/>
      <c r="C84" s="117" t="str">
        <f t="shared" si="35"/>
        <v/>
      </c>
      <c r="D84" s="120"/>
      <c r="E84" s="100">
        <f t="shared" si="36"/>
        <v>0</v>
      </c>
      <c r="F84" s="100">
        <f t="shared" si="37"/>
        <v>0</v>
      </c>
      <c r="G84" s="100">
        <f t="shared" si="38"/>
        <v>0</v>
      </c>
      <c r="H84" s="101">
        <f t="shared" si="39"/>
        <v>0</v>
      </c>
      <c r="I84" s="153">
        <f t="shared" si="40"/>
        <v>0</v>
      </c>
      <c r="J84" s="100">
        <f t="shared" si="41"/>
        <v>0</v>
      </c>
      <c r="K84" s="100">
        <f t="shared" si="42"/>
        <v>0</v>
      </c>
      <c r="L84" s="100" t="str">
        <f t="shared" si="43"/>
        <v>F</v>
      </c>
      <c r="M84" s="100">
        <f t="shared" si="44"/>
        <v>0</v>
      </c>
      <c r="N84" s="100">
        <f>'PROPOSAL PROJEK AKHIR'!J77</f>
        <v>0</v>
      </c>
      <c r="O84" s="100">
        <f>'PENILAIAN FASILITATOR'!J77</f>
        <v>0</v>
      </c>
      <c r="P84" s="100">
        <f>'PENILAIAN PROJEK AKHIR'!J77</f>
        <v>0</v>
      </c>
      <c r="Q84" s="100">
        <f>PEMBENTANGAN!J77</f>
        <v>0</v>
      </c>
    </row>
    <row r="85" spans="1:17" ht="20.100000000000001" customHeight="1">
      <c r="A85" s="73">
        <v>73</v>
      </c>
      <c r="B85" s="119"/>
      <c r="C85" s="117" t="str">
        <f t="shared" si="35"/>
        <v/>
      </c>
      <c r="D85" s="120"/>
      <c r="E85" s="100">
        <f t="shared" si="36"/>
        <v>0</v>
      </c>
      <c r="F85" s="100">
        <f t="shared" si="37"/>
        <v>0</v>
      </c>
      <c r="G85" s="100">
        <f t="shared" si="38"/>
        <v>0</v>
      </c>
      <c r="H85" s="101">
        <f t="shared" si="39"/>
        <v>0</v>
      </c>
      <c r="I85" s="153">
        <f t="shared" si="40"/>
        <v>0</v>
      </c>
      <c r="J85" s="100">
        <f t="shared" si="41"/>
        <v>0</v>
      </c>
      <c r="K85" s="100">
        <f t="shared" si="42"/>
        <v>0</v>
      </c>
      <c r="L85" s="100" t="str">
        <f t="shared" si="43"/>
        <v>F</v>
      </c>
      <c r="M85" s="100">
        <f t="shared" si="44"/>
        <v>0</v>
      </c>
      <c r="N85" s="100">
        <f>'PROPOSAL PROJEK AKHIR'!J78</f>
        <v>0</v>
      </c>
      <c r="O85" s="100">
        <f>'PENILAIAN FASILITATOR'!J78</f>
        <v>0</v>
      </c>
      <c r="P85" s="100">
        <f>'PENILAIAN PROJEK AKHIR'!J78</f>
        <v>0</v>
      </c>
      <c r="Q85" s="100">
        <f>PEMBENTANGAN!J78</f>
        <v>0</v>
      </c>
    </row>
    <row r="86" spans="1:17" ht="20.100000000000001" customHeight="1">
      <c r="A86" s="73">
        <v>74</v>
      </c>
      <c r="B86" s="119"/>
      <c r="C86" s="117" t="str">
        <f t="shared" si="35"/>
        <v/>
      </c>
      <c r="D86" s="120"/>
      <c r="E86" s="100">
        <f t="shared" si="36"/>
        <v>0</v>
      </c>
      <c r="F86" s="100">
        <f t="shared" si="37"/>
        <v>0</v>
      </c>
      <c r="G86" s="100">
        <f t="shared" si="38"/>
        <v>0</v>
      </c>
      <c r="H86" s="101">
        <f t="shared" si="39"/>
        <v>0</v>
      </c>
      <c r="I86" s="153">
        <f t="shared" si="40"/>
        <v>0</v>
      </c>
      <c r="J86" s="100">
        <f t="shared" si="41"/>
        <v>0</v>
      </c>
      <c r="K86" s="100">
        <f t="shared" si="42"/>
        <v>0</v>
      </c>
      <c r="L86" s="100" t="str">
        <f t="shared" si="43"/>
        <v>F</v>
      </c>
      <c r="M86" s="100">
        <f t="shared" si="44"/>
        <v>0</v>
      </c>
      <c r="N86" s="100">
        <f>'PROPOSAL PROJEK AKHIR'!J79</f>
        <v>0</v>
      </c>
      <c r="O86" s="100">
        <f>'PENILAIAN FASILITATOR'!J79</f>
        <v>0</v>
      </c>
      <c r="P86" s="100">
        <f>'PENILAIAN PROJEK AKHIR'!J79</f>
        <v>0</v>
      </c>
      <c r="Q86" s="100">
        <f>PEMBENTANGAN!J79</f>
        <v>0</v>
      </c>
    </row>
    <row r="87" spans="1:17" ht="20.25" customHeight="1">
      <c r="A87" s="73">
        <v>75</v>
      </c>
      <c r="B87" s="119"/>
      <c r="C87" s="117" t="str">
        <f t="shared" si="35"/>
        <v/>
      </c>
      <c r="D87" s="120"/>
      <c r="E87" s="100">
        <f t="shared" si="36"/>
        <v>0</v>
      </c>
      <c r="F87" s="100">
        <f t="shared" si="37"/>
        <v>0</v>
      </c>
      <c r="G87" s="100">
        <f t="shared" si="38"/>
        <v>0</v>
      </c>
      <c r="H87" s="101">
        <f t="shared" si="39"/>
        <v>0</v>
      </c>
      <c r="I87" s="153">
        <f t="shared" si="40"/>
        <v>0</v>
      </c>
      <c r="J87" s="100">
        <f t="shared" si="41"/>
        <v>0</v>
      </c>
      <c r="K87" s="100">
        <f t="shared" si="42"/>
        <v>0</v>
      </c>
      <c r="L87" s="100" t="str">
        <f t="shared" si="43"/>
        <v>F</v>
      </c>
      <c r="M87" s="100">
        <f t="shared" si="44"/>
        <v>0</v>
      </c>
      <c r="N87" s="100">
        <f>'PROPOSAL PROJEK AKHIR'!J80</f>
        <v>0</v>
      </c>
      <c r="O87" s="100">
        <f>'PENILAIAN FASILITATOR'!J80</f>
        <v>0</v>
      </c>
      <c r="P87" s="100">
        <f>'PENILAIAN PROJEK AKHIR'!J80</f>
        <v>0</v>
      </c>
      <c r="Q87" s="100">
        <f>PEMBENTANGAN!J80</f>
        <v>0</v>
      </c>
    </row>
    <row r="88" spans="1:17" ht="20.25" customHeight="1">
      <c r="A88" s="73">
        <v>76</v>
      </c>
      <c r="B88" s="119"/>
      <c r="C88" s="117" t="str">
        <f t="shared" si="35"/>
        <v/>
      </c>
      <c r="D88" s="120"/>
      <c r="E88" s="100">
        <f t="shared" si="36"/>
        <v>0</v>
      </c>
      <c r="F88" s="100">
        <f t="shared" si="37"/>
        <v>0</v>
      </c>
      <c r="G88" s="100">
        <f t="shared" si="38"/>
        <v>0</v>
      </c>
      <c r="H88" s="101">
        <f t="shared" si="39"/>
        <v>0</v>
      </c>
      <c r="I88" s="153">
        <f t="shared" si="40"/>
        <v>0</v>
      </c>
      <c r="J88" s="100">
        <f t="shared" si="41"/>
        <v>0</v>
      </c>
      <c r="K88" s="100">
        <f t="shared" si="42"/>
        <v>0</v>
      </c>
      <c r="L88" s="100" t="str">
        <f t="shared" si="43"/>
        <v>F</v>
      </c>
      <c r="M88" s="100">
        <f t="shared" si="44"/>
        <v>0</v>
      </c>
      <c r="N88" s="100">
        <f>'PROPOSAL PROJEK AKHIR'!J81</f>
        <v>0</v>
      </c>
      <c r="O88" s="100">
        <f>'PENILAIAN FASILITATOR'!J81</f>
        <v>0</v>
      </c>
      <c r="P88" s="100">
        <f>'PENILAIAN PROJEK AKHIR'!J81</f>
        <v>0</v>
      </c>
      <c r="Q88" s="100">
        <f>PEMBENTANGAN!J81</f>
        <v>0</v>
      </c>
    </row>
    <row r="89" spans="1:17" ht="20.25" customHeight="1">
      <c r="A89" s="73">
        <v>77</v>
      </c>
      <c r="B89" s="119"/>
      <c r="C89" s="117" t="str">
        <f t="shared" si="35"/>
        <v/>
      </c>
      <c r="D89" s="120"/>
      <c r="E89" s="100">
        <f t="shared" si="36"/>
        <v>0</v>
      </c>
      <c r="F89" s="100">
        <f t="shared" si="37"/>
        <v>0</v>
      </c>
      <c r="G89" s="100">
        <f t="shared" si="38"/>
        <v>0</v>
      </c>
      <c r="H89" s="101">
        <f t="shared" si="39"/>
        <v>0</v>
      </c>
      <c r="I89" s="153">
        <f t="shared" si="40"/>
        <v>0</v>
      </c>
      <c r="J89" s="100">
        <f t="shared" si="41"/>
        <v>0</v>
      </c>
      <c r="K89" s="100">
        <f t="shared" si="42"/>
        <v>0</v>
      </c>
      <c r="L89" s="100" t="str">
        <f t="shared" si="43"/>
        <v>F</v>
      </c>
      <c r="M89" s="100">
        <f t="shared" si="44"/>
        <v>0</v>
      </c>
      <c r="N89" s="100">
        <f>'PROPOSAL PROJEK AKHIR'!J82</f>
        <v>0</v>
      </c>
      <c r="O89" s="100">
        <f>'PENILAIAN FASILITATOR'!J82</f>
        <v>0</v>
      </c>
      <c r="P89" s="100">
        <f>'PENILAIAN PROJEK AKHIR'!J82</f>
        <v>0</v>
      </c>
      <c r="Q89" s="100">
        <f>PEMBENTANGAN!J82</f>
        <v>0</v>
      </c>
    </row>
    <row r="90" spans="1:17" ht="20.25" customHeight="1">
      <c r="A90" s="73">
        <v>78</v>
      </c>
      <c r="B90" s="119"/>
      <c r="C90" s="117" t="str">
        <f t="shared" si="35"/>
        <v/>
      </c>
      <c r="D90" s="120"/>
      <c r="E90" s="100">
        <f t="shared" si="36"/>
        <v>0</v>
      </c>
      <c r="F90" s="100">
        <f t="shared" si="37"/>
        <v>0</v>
      </c>
      <c r="G90" s="100">
        <f t="shared" si="38"/>
        <v>0</v>
      </c>
      <c r="H90" s="101">
        <f t="shared" si="39"/>
        <v>0</v>
      </c>
      <c r="I90" s="153">
        <f t="shared" si="40"/>
        <v>0</v>
      </c>
      <c r="J90" s="100">
        <f t="shared" si="41"/>
        <v>0</v>
      </c>
      <c r="K90" s="100">
        <f t="shared" si="42"/>
        <v>0</v>
      </c>
      <c r="L90" s="100" t="str">
        <f t="shared" si="43"/>
        <v>F</v>
      </c>
      <c r="M90" s="100">
        <f t="shared" si="44"/>
        <v>0</v>
      </c>
      <c r="N90" s="100">
        <f>'PROPOSAL PROJEK AKHIR'!J83</f>
        <v>0</v>
      </c>
      <c r="O90" s="100">
        <f>'PENILAIAN FASILITATOR'!J83</f>
        <v>0</v>
      </c>
      <c r="P90" s="100">
        <f>'PENILAIAN PROJEK AKHIR'!J83</f>
        <v>0</v>
      </c>
      <c r="Q90" s="100">
        <f>PEMBENTANGAN!J83</f>
        <v>0</v>
      </c>
    </row>
    <row r="91" spans="1:17" ht="20.25" customHeight="1">
      <c r="A91" s="73">
        <v>79</v>
      </c>
      <c r="B91" s="119"/>
      <c r="C91" s="117" t="str">
        <f t="shared" si="35"/>
        <v/>
      </c>
      <c r="D91" s="120"/>
      <c r="E91" s="100">
        <f t="shared" si="36"/>
        <v>0</v>
      </c>
      <c r="F91" s="100">
        <f t="shared" si="37"/>
        <v>0</v>
      </c>
      <c r="G91" s="100">
        <f t="shared" si="38"/>
        <v>0</v>
      </c>
      <c r="H91" s="101">
        <f t="shared" si="39"/>
        <v>0</v>
      </c>
      <c r="I91" s="153">
        <f t="shared" si="40"/>
        <v>0</v>
      </c>
      <c r="J91" s="100">
        <f t="shared" si="41"/>
        <v>0</v>
      </c>
      <c r="K91" s="100">
        <f t="shared" si="42"/>
        <v>0</v>
      </c>
      <c r="L91" s="100" t="str">
        <f t="shared" si="43"/>
        <v>F</v>
      </c>
      <c r="M91" s="100">
        <f t="shared" si="44"/>
        <v>0</v>
      </c>
      <c r="N91" s="100">
        <f>'PROPOSAL PROJEK AKHIR'!J84</f>
        <v>0</v>
      </c>
      <c r="O91" s="100">
        <f>'PENILAIAN FASILITATOR'!J84</f>
        <v>0</v>
      </c>
      <c r="P91" s="100">
        <f>'PENILAIAN PROJEK AKHIR'!J84</f>
        <v>0</v>
      </c>
      <c r="Q91" s="100">
        <f>PEMBENTANGAN!J84</f>
        <v>0</v>
      </c>
    </row>
    <row r="92" spans="1:17" ht="20.25" customHeight="1">
      <c r="A92" s="73"/>
      <c r="B92" s="74"/>
      <c r="C92" s="74"/>
      <c r="D92" s="75"/>
      <c r="E92" s="1"/>
      <c r="F92" s="1"/>
      <c r="G92" s="1"/>
      <c r="H92" s="1"/>
      <c r="I92" s="1"/>
      <c r="J92" s="1"/>
      <c r="K92" s="1"/>
      <c r="L92" s="1"/>
      <c r="M92" s="1"/>
    </row>
    <row r="93" spans="1:17" ht="20.100000000000001" customHeight="1">
      <c r="A93" s="73"/>
      <c r="B93" s="74"/>
      <c r="C93" s="74"/>
      <c r="D93" s="75"/>
      <c r="E93" s="1"/>
      <c r="F93" s="1"/>
      <c r="G93" s="1"/>
      <c r="H93" s="1"/>
      <c r="I93" s="1"/>
      <c r="J93" s="1"/>
      <c r="K93" s="1"/>
      <c r="L93" s="1"/>
      <c r="M93" s="1"/>
    </row>
    <row r="94" spans="1:17" ht="20.100000000000001" customHeight="1">
      <c r="A94" s="73"/>
      <c r="B94" s="74"/>
      <c r="C94" s="78" t="s">
        <v>79</v>
      </c>
      <c r="D94"/>
      <c r="E94" t="s">
        <v>81</v>
      </c>
      <c r="F94"/>
      <c r="G94"/>
      <c r="H94" s="1"/>
      <c r="I94" s="1"/>
      <c r="J94" s="1"/>
      <c r="K94" s="1"/>
      <c r="L94" s="1"/>
      <c r="M94" s="1"/>
    </row>
    <row r="95" spans="1:17" ht="20.100000000000001" customHeight="1">
      <c r="A95" s="73"/>
      <c r="B95" s="74"/>
      <c r="C95"/>
      <c r="D95"/>
      <c r="E95"/>
      <c r="F95"/>
      <c r="G95"/>
      <c r="H95" s="1"/>
      <c r="I95" s="1"/>
      <c r="J95" s="1"/>
      <c r="K95" s="1"/>
      <c r="L95" s="1"/>
      <c r="M95" s="1"/>
    </row>
    <row r="96" spans="1:17" ht="20.100000000000001" customHeight="1">
      <c r="A96" s="73"/>
      <c r="B96" s="74"/>
      <c r="C96" t="s">
        <v>80</v>
      </c>
      <c r="D96"/>
      <c r="E96" t="s">
        <v>82</v>
      </c>
      <c r="F96"/>
      <c r="G96"/>
      <c r="H96" s="1"/>
      <c r="I96" s="1"/>
      <c r="J96" s="1"/>
      <c r="K96" s="1"/>
      <c r="L96" s="1"/>
      <c r="M96" s="1"/>
    </row>
    <row r="97" spans="1:13" ht="20.100000000000001" customHeight="1">
      <c r="A97" s="73"/>
      <c r="B97" s="74"/>
      <c r="C97" s="102">
        <f>D6</f>
        <v>0</v>
      </c>
      <c r="D97"/>
      <c r="E97"/>
      <c r="F97"/>
      <c r="G97"/>
      <c r="H97" s="1"/>
      <c r="I97" s="1"/>
      <c r="J97" s="1"/>
      <c r="K97" s="1"/>
      <c r="L97" s="1"/>
      <c r="M97" s="1"/>
    </row>
    <row r="98" spans="1:13" ht="20.100000000000001" customHeight="1">
      <c r="A98" s="73"/>
      <c r="B98" s="74"/>
      <c r="C98" s="103" t="str">
        <f>"Fasilitator"</f>
        <v>Fasilitator</v>
      </c>
      <c r="D98" s="103" t="str">
        <f>D5</f>
        <v/>
      </c>
      <c r="E98"/>
      <c r="F98"/>
      <c r="G98"/>
      <c r="H98" s="1"/>
      <c r="I98" s="1"/>
      <c r="J98" s="1"/>
      <c r="K98" s="1"/>
      <c r="L98" s="1"/>
      <c r="M98" s="1"/>
    </row>
    <row r="99" spans="1:13" ht="20.100000000000001" customHeight="1">
      <c r="A99" s="73"/>
      <c r="B99" s="74"/>
      <c r="C99" s="75" t="s">
        <v>85</v>
      </c>
      <c r="D99" s="104">
        <f>D7</f>
        <v>0</v>
      </c>
      <c r="E99" s="1"/>
      <c r="F99" s="1"/>
      <c r="G99" s="1"/>
      <c r="H99" s="1"/>
      <c r="I99" s="1"/>
      <c r="J99" s="1"/>
      <c r="K99" s="1"/>
      <c r="L99" s="1"/>
      <c r="M99" s="1"/>
    </row>
    <row r="100" spans="1:13" ht="20.100000000000001" customHeight="1">
      <c r="A100" s="73"/>
      <c r="B100" s="74"/>
      <c r="C100" s="74"/>
      <c r="D100" s="75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20.100000000000001" customHeight="1">
      <c r="A101" s="73"/>
      <c r="B101" s="74"/>
      <c r="C101" s="74"/>
      <c r="D101" s="75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20.100000000000001" customHeight="1">
      <c r="A102" s="73"/>
      <c r="B102" s="74"/>
      <c r="C102" s="74"/>
      <c r="D102" s="75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20.100000000000001" customHeight="1">
      <c r="A103" s="73"/>
      <c r="B103" s="74"/>
      <c r="C103" s="74"/>
      <c r="D103" s="75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20.100000000000001" customHeight="1">
      <c r="A104" s="73"/>
      <c r="B104" s="74"/>
      <c r="C104" s="74"/>
      <c r="D104" s="75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20.100000000000001" customHeight="1">
      <c r="A105" s="73"/>
      <c r="B105" s="74"/>
      <c r="C105" s="74"/>
      <c r="D105" s="75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20.100000000000001" customHeight="1">
      <c r="A106" s="73"/>
      <c r="B106" s="74"/>
      <c r="C106" s="74"/>
      <c r="D106" s="75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20.100000000000001" customHeight="1">
      <c r="A107" s="73"/>
      <c r="B107" s="74"/>
      <c r="C107" s="74"/>
      <c r="D107" s="75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20.100000000000001" customHeight="1">
      <c r="A108" s="73"/>
      <c r="B108" s="74"/>
      <c r="C108" s="74"/>
      <c r="D108" s="75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20.100000000000001" customHeight="1">
      <c r="A109" s="73"/>
      <c r="B109" s="74"/>
      <c r="C109" s="74"/>
      <c r="D109" s="75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20.100000000000001" customHeight="1">
      <c r="A110" s="73"/>
      <c r="B110" s="74"/>
      <c r="C110" s="74"/>
      <c r="D110" s="75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20.100000000000001" customHeight="1">
      <c r="A111" s="73"/>
      <c r="B111" s="74"/>
      <c r="C111" s="74"/>
      <c r="D111" s="75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20.100000000000001" customHeight="1">
      <c r="A112" s="73"/>
      <c r="B112" s="74"/>
      <c r="C112" s="74"/>
      <c r="D112" s="75"/>
      <c r="E112" s="1"/>
      <c r="F112" s="1"/>
      <c r="G112" s="1"/>
      <c r="H112" s="1"/>
      <c r="I112" s="1"/>
      <c r="J112" s="1"/>
      <c r="K112" s="1"/>
      <c r="L112" s="1"/>
      <c r="M112" s="1"/>
    </row>
    <row r="113" spans="5:13">
      <c r="E113" s="1"/>
      <c r="F113" s="1"/>
      <c r="G113" s="1"/>
      <c r="H113" s="1"/>
      <c r="I113" s="1"/>
      <c r="J113" s="1"/>
      <c r="K113" s="1"/>
      <c r="L113" s="1"/>
      <c r="M113" s="1"/>
    </row>
    <row r="114" spans="5:13">
      <c r="E114" s="1"/>
      <c r="F114" s="1"/>
      <c r="G114" s="1"/>
      <c r="H114" s="1"/>
      <c r="I114" s="1"/>
      <c r="J114" s="1"/>
      <c r="K114" s="1"/>
      <c r="L114" s="1"/>
      <c r="M114" s="1"/>
    </row>
    <row r="115" spans="5:13">
      <c r="E115" s="1"/>
      <c r="F115" s="1"/>
      <c r="G115" s="1"/>
      <c r="H115" s="1"/>
      <c r="I115" s="1"/>
      <c r="J115" s="1"/>
      <c r="K115" s="1"/>
      <c r="L115" s="1"/>
      <c r="M115" s="1"/>
    </row>
    <row r="116" spans="5:13">
      <c r="E116" s="1"/>
      <c r="F116" s="1"/>
      <c r="G116" s="1"/>
      <c r="H116" s="1"/>
      <c r="I116" s="1"/>
      <c r="J116" s="1"/>
      <c r="K116" s="1"/>
      <c r="L116" s="1"/>
      <c r="M116" s="1"/>
    </row>
    <row r="117" spans="5:13">
      <c r="E117" s="1"/>
      <c r="F117" s="1"/>
      <c r="G117" s="1"/>
      <c r="H117" s="1"/>
      <c r="I117" s="1"/>
      <c r="J117" s="1"/>
      <c r="K117" s="1"/>
      <c r="L117" s="1"/>
      <c r="M117" s="1"/>
    </row>
    <row r="118" spans="5:13">
      <c r="E118" s="1"/>
      <c r="F118" s="1"/>
      <c r="G118" s="1"/>
      <c r="H118" s="1"/>
      <c r="I118" s="1"/>
      <c r="J118" s="1"/>
      <c r="K118" s="1"/>
      <c r="L118" s="1"/>
      <c r="M118" s="1"/>
    </row>
    <row r="119" spans="5:13">
      <c r="E119" s="1"/>
      <c r="F119" s="1"/>
      <c r="G119" s="1"/>
      <c r="H119" s="1"/>
      <c r="I119" s="1"/>
      <c r="J119" s="1"/>
      <c r="K119" s="1"/>
      <c r="L119" s="1"/>
      <c r="M119" s="1"/>
    </row>
    <row r="120" spans="5:13">
      <c r="E120" s="1"/>
      <c r="F120" s="1"/>
      <c r="G120" s="1"/>
      <c r="H120" s="1"/>
      <c r="I120" s="1"/>
      <c r="J120" s="1"/>
      <c r="K120" s="1"/>
      <c r="L120" s="1"/>
      <c r="M120" s="1"/>
    </row>
    <row r="121" spans="5:13">
      <c r="E121" s="1"/>
      <c r="F121" s="1"/>
      <c r="G121" s="1"/>
      <c r="H121" s="1"/>
      <c r="I121" s="1"/>
      <c r="J121" s="1"/>
      <c r="K121" s="1"/>
      <c r="L121" s="1"/>
      <c r="M121" s="1"/>
    </row>
    <row r="122" spans="5:13">
      <c r="E122" s="1"/>
      <c r="F122" s="1"/>
      <c r="G122" s="1"/>
      <c r="H122" s="1"/>
      <c r="I122" s="1"/>
      <c r="J122" s="1"/>
      <c r="K122" s="1"/>
      <c r="L122" s="1"/>
      <c r="M122" s="1"/>
    </row>
    <row r="123" spans="5:13">
      <c r="E123" s="1"/>
      <c r="F123" s="1"/>
      <c r="G123" s="1"/>
      <c r="H123" s="1"/>
      <c r="I123" s="1"/>
      <c r="J123" s="1"/>
      <c r="K123" s="1"/>
      <c r="L123" s="1"/>
      <c r="M123" s="1"/>
    </row>
    <row r="124" spans="5:13">
      <c r="E124" s="1"/>
      <c r="F124" s="1"/>
      <c r="G124" s="1"/>
      <c r="H124" s="1"/>
      <c r="I124" s="1"/>
      <c r="J124" s="1"/>
      <c r="K124" s="1"/>
      <c r="L124" s="1"/>
      <c r="M124" s="1"/>
    </row>
    <row r="125" spans="5:13">
      <c r="E125" s="1"/>
      <c r="F125" s="1"/>
      <c r="G125" s="1"/>
      <c r="H125" s="1"/>
      <c r="I125" s="1"/>
      <c r="J125" s="1"/>
      <c r="K125" s="1"/>
      <c r="L125" s="1"/>
      <c r="M125" s="1"/>
    </row>
    <row r="126" spans="5:13">
      <c r="E126" s="1"/>
      <c r="F126" s="1"/>
      <c r="G126" s="1"/>
      <c r="H126" s="1"/>
      <c r="I126" s="1"/>
      <c r="J126" s="1"/>
      <c r="K126" s="1"/>
      <c r="L126" s="1"/>
      <c r="M126" s="1"/>
    </row>
    <row r="127" spans="5:13">
      <c r="E127" s="1"/>
      <c r="F127" s="1"/>
      <c r="G127" s="1"/>
      <c r="H127" s="1"/>
      <c r="I127" s="1"/>
      <c r="J127" s="1"/>
      <c r="K127" s="1"/>
      <c r="L127" s="1"/>
      <c r="M127" s="1"/>
    </row>
    <row r="128" spans="5:13">
      <c r="E128" s="1"/>
      <c r="F128" s="1"/>
      <c r="G128" s="1"/>
      <c r="H128" s="1"/>
      <c r="I128" s="1"/>
      <c r="J128" s="1"/>
      <c r="K128" s="1"/>
      <c r="L128" s="1"/>
      <c r="M128" s="1"/>
    </row>
    <row r="129" spans="5:13">
      <c r="E129" s="1"/>
      <c r="F129" s="1"/>
      <c r="G129" s="1"/>
      <c r="H129" s="1"/>
      <c r="I129" s="1"/>
      <c r="J129" s="1"/>
      <c r="K129" s="1"/>
      <c r="L129" s="1"/>
      <c r="M129" s="1"/>
    </row>
    <row r="130" spans="5:13">
      <c r="E130" s="1"/>
      <c r="F130" s="1"/>
      <c r="G130" s="1"/>
      <c r="H130" s="1"/>
      <c r="I130" s="1"/>
      <c r="J130" s="1"/>
      <c r="K130" s="1"/>
      <c r="L130" s="1"/>
      <c r="M130" s="1"/>
    </row>
    <row r="131" spans="5:13">
      <c r="E131" s="1"/>
      <c r="F131" s="1"/>
      <c r="G131" s="1"/>
      <c r="H131" s="1"/>
      <c r="I131" s="1"/>
      <c r="J131" s="1"/>
      <c r="K131" s="1"/>
      <c r="L131" s="1"/>
      <c r="M131" s="1"/>
    </row>
    <row r="132" spans="5:13">
      <c r="E132" s="1"/>
      <c r="F132" s="1"/>
      <c r="G132" s="1"/>
      <c r="H132" s="1"/>
      <c r="I132" s="1"/>
      <c r="J132" s="1"/>
      <c r="K132" s="1"/>
      <c r="L132" s="1"/>
      <c r="M132" s="1"/>
    </row>
    <row r="133" spans="5:13">
      <c r="E133" s="1"/>
      <c r="F133" s="1"/>
      <c r="G133" s="1"/>
      <c r="H133" s="1"/>
      <c r="I133" s="1"/>
      <c r="J133" s="1"/>
      <c r="K133" s="1"/>
      <c r="L133" s="1"/>
      <c r="M133" s="1"/>
    </row>
    <row r="134" spans="5:13">
      <c r="E134" s="1"/>
      <c r="F134" s="1"/>
      <c r="G134" s="1"/>
      <c r="H134" s="1"/>
      <c r="I134" s="1"/>
      <c r="J134" s="1"/>
      <c r="K134" s="1"/>
      <c r="L134" s="1"/>
      <c r="M134" s="1"/>
    </row>
    <row r="135" spans="5:13">
      <c r="E135" s="1"/>
      <c r="F135" s="1"/>
      <c r="G135" s="1"/>
      <c r="H135" s="1"/>
      <c r="I135" s="1"/>
      <c r="J135" s="1"/>
      <c r="K135" s="1"/>
      <c r="L135" s="1"/>
      <c r="M135" s="1"/>
    </row>
    <row r="136" spans="5:13">
      <c r="E136" s="1"/>
      <c r="F136" s="1"/>
      <c r="G136" s="1"/>
      <c r="H136" s="1"/>
      <c r="I136" s="1"/>
      <c r="J136" s="1"/>
      <c r="K136" s="1"/>
      <c r="L136" s="1"/>
      <c r="M136" s="1"/>
    </row>
    <row r="137" spans="5:13">
      <c r="E137" s="1"/>
      <c r="F137" s="1"/>
      <c r="G137" s="1"/>
      <c r="H137" s="1"/>
      <c r="I137" s="1"/>
      <c r="J137" s="1"/>
      <c r="K137" s="1"/>
      <c r="L137" s="1"/>
      <c r="M137" s="1"/>
    </row>
    <row r="138" spans="5:13">
      <c r="E138" s="1"/>
      <c r="F138" s="1"/>
      <c r="G138" s="1"/>
      <c r="H138" s="1"/>
      <c r="I138" s="1"/>
      <c r="J138" s="1"/>
      <c r="K138" s="1"/>
      <c r="L138" s="1"/>
      <c r="M138" s="1"/>
    </row>
    <row r="139" spans="5:13">
      <c r="E139" s="1"/>
      <c r="F139" s="1"/>
      <c r="G139" s="1"/>
      <c r="H139" s="1"/>
      <c r="I139" s="1"/>
      <c r="J139" s="1"/>
      <c r="K139" s="1"/>
      <c r="L139" s="1"/>
      <c r="M139" s="1"/>
    </row>
    <row r="140" spans="5:13">
      <c r="E140" s="1"/>
      <c r="F140" s="1"/>
      <c r="G140" s="1"/>
      <c r="H140" s="1"/>
      <c r="I140" s="1"/>
      <c r="J140" s="1"/>
      <c r="K140" s="1"/>
      <c r="L140" s="1"/>
      <c r="M140" s="1"/>
    </row>
    <row r="141" spans="5:13">
      <c r="E141" s="1"/>
      <c r="F141" s="1"/>
      <c r="G141" s="1"/>
      <c r="H141" s="1"/>
      <c r="I141" s="1"/>
      <c r="J141" s="1"/>
      <c r="K141" s="1"/>
      <c r="L141" s="1"/>
      <c r="M141" s="1"/>
    </row>
    <row r="142" spans="5:13">
      <c r="E142" s="1"/>
      <c r="F142" s="1"/>
      <c r="G142" s="1"/>
      <c r="H142" s="1"/>
      <c r="I142" s="1"/>
      <c r="J142" s="1"/>
      <c r="K142" s="1"/>
      <c r="L142" s="1"/>
      <c r="M142" s="1"/>
    </row>
    <row r="143" spans="5:13">
      <c r="E143" s="1"/>
      <c r="F143" s="1"/>
      <c r="G143" s="1"/>
      <c r="H143" s="1"/>
      <c r="I143" s="1"/>
      <c r="J143" s="1"/>
      <c r="K143" s="1"/>
      <c r="L143" s="1"/>
      <c r="M143" s="1"/>
    </row>
    <row r="144" spans="5:13">
      <c r="E144" s="1"/>
      <c r="F144" s="1"/>
      <c r="G144" s="1"/>
      <c r="H144" s="1"/>
      <c r="I144" s="1"/>
      <c r="J144" s="1"/>
      <c r="K144" s="1"/>
      <c r="L144" s="1"/>
      <c r="M144" s="1"/>
    </row>
    <row r="145" spans="5:13">
      <c r="E145" s="1"/>
      <c r="F145" s="1"/>
      <c r="G145" s="1"/>
      <c r="H145" s="1"/>
      <c r="I145" s="1"/>
      <c r="J145" s="1"/>
      <c r="K145" s="1"/>
      <c r="L145" s="1"/>
      <c r="M145" s="1"/>
    </row>
    <row r="146" spans="5:13">
      <c r="E146" s="1"/>
      <c r="F146" s="1"/>
      <c r="G146" s="1"/>
      <c r="H146" s="1"/>
      <c r="I146" s="1"/>
      <c r="J146" s="1"/>
      <c r="K146" s="1"/>
      <c r="L146" s="1"/>
      <c r="M146" s="1"/>
    </row>
    <row r="147" spans="5:13">
      <c r="E147" s="1"/>
      <c r="F147" s="1"/>
      <c r="G147" s="1"/>
      <c r="H147" s="1"/>
      <c r="I147" s="1"/>
      <c r="J147" s="1"/>
      <c r="K147" s="1"/>
      <c r="L147" s="1"/>
      <c r="M147" s="1"/>
    </row>
    <row r="148" spans="5:13">
      <c r="E148" s="1"/>
      <c r="F148" s="1"/>
      <c r="G148" s="1"/>
      <c r="H148" s="1"/>
      <c r="I148" s="1"/>
      <c r="J148" s="1"/>
      <c r="K148" s="1"/>
      <c r="L148" s="1"/>
      <c r="M148" s="1"/>
    </row>
    <row r="149" spans="5:13">
      <c r="E149" s="1"/>
      <c r="F149" s="1"/>
      <c r="G149" s="1"/>
      <c r="H149" s="1"/>
      <c r="I149" s="1"/>
      <c r="J149" s="1"/>
      <c r="K149" s="1"/>
      <c r="L149" s="1"/>
      <c r="M149" s="1"/>
    </row>
    <row r="150" spans="5:13">
      <c r="E150" s="1"/>
      <c r="F150" s="1"/>
      <c r="G150" s="1"/>
      <c r="H150" s="1"/>
      <c r="I150" s="1"/>
      <c r="J150" s="1"/>
      <c r="K150" s="1"/>
      <c r="L150" s="1"/>
      <c r="M150" s="1"/>
    </row>
    <row r="151" spans="5:13">
      <c r="E151" s="1"/>
      <c r="F151" s="1"/>
      <c r="G151" s="1"/>
      <c r="H151" s="1"/>
      <c r="I151" s="1"/>
      <c r="J151" s="1"/>
      <c r="K151" s="1"/>
      <c r="L151" s="1"/>
      <c r="M151" s="1"/>
    </row>
    <row r="152" spans="5:13">
      <c r="E152" s="1"/>
      <c r="F152" s="1"/>
      <c r="G152" s="1"/>
      <c r="H152" s="1"/>
      <c r="I152" s="1"/>
      <c r="J152" s="1"/>
      <c r="K152" s="1"/>
      <c r="L152" s="1"/>
      <c r="M152" s="1"/>
    </row>
    <row r="153" spans="5:13">
      <c r="E153" s="1"/>
      <c r="F153" s="1"/>
      <c r="G153" s="1"/>
      <c r="H153" s="1"/>
      <c r="I153" s="1"/>
      <c r="J153" s="1"/>
      <c r="K153" s="1"/>
      <c r="L153" s="1"/>
      <c r="M153" s="1"/>
    </row>
    <row r="154" spans="5:13">
      <c r="E154" s="1"/>
      <c r="F154" s="1"/>
      <c r="G154" s="1"/>
      <c r="H154" s="1"/>
      <c r="I154" s="1"/>
      <c r="J154" s="1"/>
      <c r="K154" s="1"/>
      <c r="L154" s="1"/>
      <c r="M154" s="1"/>
    </row>
    <row r="155" spans="5:13">
      <c r="E155" s="1"/>
      <c r="F155" s="1"/>
      <c r="G155" s="1"/>
      <c r="H155" s="1"/>
      <c r="I155" s="1"/>
      <c r="J155" s="1"/>
      <c r="K155" s="1"/>
      <c r="L155" s="1"/>
      <c r="M155" s="1"/>
    </row>
    <row r="156" spans="5:13">
      <c r="E156" s="1"/>
      <c r="F156" s="1"/>
      <c r="G156" s="1"/>
      <c r="H156" s="1"/>
      <c r="I156" s="1"/>
      <c r="J156" s="1"/>
      <c r="K156" s="1"/>
      <c r="L156" s="1"/>
      <c r="M156" s="1"/>
    </row>
    <row r="157" spans="5:13">
      <c r="E157" s="1"/>
      <c r="F157" s="1"/>
      <c r="G157" s="1"/>
      <c r="H157" s="1"/>
      <c r="I157" s="1"/>
      <c r="J157" s="1"/>
      <c r="K157" s="1"/>
      <c r="L157" s="1"/>
      <c r="M157" s="1"/>
    </row>
    <row r="158" spans="5:13">
      <c r="E158" s="1"/>
      <c r="F158" s="1"/>
      <c r="G158" s="1"/>
      <c r="H158" s="1"/>
      <c r="I158" s="1"/>
      <c r="J158" s="1"/>
      <c r="K158" s="1"/>
      <c r="L158" s="1"/>
      <c r="M158" s="1"/>
    </row>
    <row r="159" spans="5:13">
      <c r="E159" s="1"/>
      <c r="F159" s="1"/>
      <c r="G159" s="1"/>
      <c r="H159" s="1"/>
      <c r="I159" s="1"/>
      <c r="J159" s="1"/>
      <c r="K159" s="1"/>
      <c r="L159" s="1"/>
      <c r="M159" s="1"/>
    </row>
    <row r="160" spans="5:13">
      <c r="E160" s="1"/>
      <c r="F160" s="1"/>
      <c r="G160" s="1"/>
      <c r="H160" s="1"/>
      <c r="I160" s="1"/>
      <c r="J160" s="1"/>
      <c r="K160" s="1"/>
      <c r="L160" s="1"/>
      <c r="M160" s="1"/>
    </row>
    <row r="161" spans="5:13">
      <c r="E161" s="1"/>
      <c r="F161" s="1"/>
      <c r="G161" s="1"/>
      <c r="H161" s="1"/>
      <c r="I161" s="1"/>
      <c r="J161" s="1"/>
      <c r="K161" s="1"/>
      <c r="L161" s="1"/>
      <c r="M161" s="1"/>
    </row>
    <row r="162" spans="5:13">
      <c r="E162" s="1"/>
      <c r="F162" s="1"/>
      <c r="G162" s="1"/>
      <c r="H162" s="1"/>
      <c r="I162" s="1"/>
      <c r="J162" s="1"/>
      <c r="K162" s="1"/>
      <c r="L162" s="1"/>
      <c r="M162" s="1"/>
    </row>
    <row r="163" spans="5:13">
      <c r="E163" s="1"/>
      <c r="F163" s="1"/>
      <c r="G163" s="1"/>
      <c r="H163" s="1"/>
      <c r="I163" s="1"/>
      <c r="J163" s="1"/>
      <c r="K163" s="1"/>
      <c r="L163" s="1"/>
      <c r="M163" s="1"/>
    </row>
    <row r="164" spans="5:13">
      <c r="E164" s="1"/>
      <c r="F164" s="1"/>
      <c r="G164" s="1"/>
      <c r="H164" s="1"/>
      <c r="I164" s="1"/>
      <c r="J164" s="1"/>
      <c r="K164" s="1"/>
      <c r="L164" s="1"/>
      <c r="M164" s="1"/>
    </row>
    <row r="165" spans="5:13">
      <c r="E165" s="1"/>
      <c r="F165" s="1"/>
      <c r="G165" s="1"/>
      <c r="H165" s="1"/>
      <c r="I165" s="1"/>
      <c r="J165" s="1"/>
      <c r="K165" s="1"/>
      <c r="L165" s="1"/>
      <c r="M165" s="1"/>
    </row>
    <row r="166" spans="5:13">
      <c r="E166" s="1"/>
      <c r="F166" s="1"/>
      <c r="G166" s="1"/>
      <c r="H166" s="1"/>
      <c r="I166" s="1"/>
      <c r="J166" s="1"/>
      <c r="K166" s="1"/>
      <c r="L166" s="1"/>
      <c r="M166" s="1"/>
    </row>
    <row r="167" spans="5:13">
      <c r="E167" s="1"/>
      <c r="F167" s="1"/>
      <c r="G167" s="1"/>
      <c r="H167" s="1"/>
      <c r="I167" s="1"/>
      <c r="J167" s="1"/>
      <c r="K167" s="1"/>
      <c r="L167" s="1"/>
      <c r="M167" s="1"/>
    </row>
    <row r="168" spans="5:13">
      <c r="E168" s="1"/>
      <c r="F168" s="1"/>
      <c r="G168" s="1"/>
      <c r="H168" s="1"/>
      <c r="I168" s="1"/>
      <c r="J168" s="1"/>
      <c r="K168" s="1"/>
      <c r="L168" s="1"/>
      <c r="M168" s="1"/>
    </row>
    <row r="169" spans="5:13">
      <c r="E169" s="1"/>
      <c r="F169" s="1"/>
      <c r="G169" s="1"/>
      <c r="H169" s="1"/>
      <c r="I169" s="1"/>
      <c r="J169" s="1"/>
      <c r="K169" s="1"/>
      <c r="L169" s="1"/>
      <c r="M169" s="1"/>
    </row>
    <row r="170" spans="5:13">
      <c r="E170" s="1"/>
      <c r="F170" s="1"/>
      <c r="G170" s="1"/>
      <c r="H170" s="1"/>
      <c r="I170" s="1"/>
      <c r="J170" s="1"/>
      <c r="K170" s="1"/>
      <c r="L170" s="1"/>
      <c r="M170" s="1"/>
    </row>
    <row r="171" spans="5:13">
      <c r="E171" s="1"/>
      <c r="F171" s="1"/>
      <c r="G171" s="1"/>
      <c r="H171" s="1"/>
      <c r="I171" s="1"/>
      <c r="J171" s="1"/>
      <c r="K171" s="1"/>
      <c r="L171" s="1"/>
      <c r="M171" s="1"/>
    </row>
    <row r="172" spans="5:13">
      <c r="E172" s="1"/>
      <c r="F172" s="1"/>
      <c r="G172" s="1"/>
      <c r="H172" s="1"/>
      <c r="I172" s="1"/>
      <c r="J172" s="1"/>
      <c r="K172" s="1"/>
      <c r="L172" s="1"/>
      <c r="M172" s="1"/>
    </row>
    <row r="173" spans="5:13">
      <c r="E173" s="1"/>
      <c r="F173" s="1"/>
      <c r="G173" s="1"/>
      <c r="H173" s="1"/>
      <c r="I173" s="1"/>
      <c r="J173" s="1"/>
      <c r="K173" s="1"/>
      <c r="L173" s="1"/>
      <c r="M173" s="1"/>
    </row>
    <row r="174" spans="5:13">
      <c r="E174" s="1"/>
      <c r="F174" s="1"/>
      <c r="G174" s="1"/>
      <c r="H174" s="1"/>
      <c r="I174" s="1"/>
      <c r="J174" s="1"/>
      <c r="K174" s="1"/>
      <c r="L174" s="1"/>
      <c r="M174" s="1"/>
    </row>
    <row r="175" spans="5:13">
      <c r="E175" s="1"/>
      <c r="F175" s="1"/>
      <c r="G175" s="1"/>
      <c r="H175" s="1"/>
      <c r="I175" s="1"/>
      <c r="J175" s="1"/>
      <c r="K175" s="1"/>
      <c r="L175" s="1"/>
      <c r="M175" s="1"/>
    </row>
    <row r="176" spans="5:13">
      <c r="E176" s="1"/>
      <c r="F176" s="1"/>
      <c r="G176" s="1"/>
      <c r="H176" s="1"/>
      <c r="I176" s="1"/>
      <c r="J176" s="1"/>
      <c r="K176" s="1"/>
      <c r="L176" s="1"/>
      <c r="M176" s="1"/>
    </row>
    <row r="177" spans="5:13">
      <c r="E177" s="1"/>
      <c r="F177" s="1"/>
      <c r="G177" s="1"/>
      <c r="H177" s="1"/>
      <c r="I177" s="1"/>
      <c r="J177" s="1"/>
      <c r="K177" s="1"/>
      <c r="L177" s="1"/>
      <c r="M177" s="1"/>
    </row>
    <row r="178" spans="5:13">
      <c r="E178" s="1"/>
      <c r="F178" s="1"/>
      <c r="G178" s="1"/>
      <c r="H178" s="1"/>
      <c r="I178" s="1"/>
      <c r="J178" s="1"/>
      <c r="K178" s="1"/>
      <c r="L178" s="1"/>
      <c r="M178" s="1"/>
    </row>
    <row r="179" spans="5:13">
      <c r="E179" s="1"/>
      <c r="F179" s="1"/>
      <c r="G179" s="1"/>
      <c r="H179" s="1"/>
      <c r="I179" s="1"/>
      <c r="J179" s="1"/>
      <c r="K179" s="1"/>
      <c r="L179" s="1"/>
      <c r="M179" s="1"/>
    </row>
    <row r="180" spans="5:13">
      <c r="E180" s="1"/>
      <c r="F180" s="1"/>
      <c r="G180" s="1"/>
      <c r="H180" s="1"/>
      <c r="I180" s="1"/>
      <c r="J180" s="1"/>
      <c r="K180" s="1"/>
      <c r="L180" s="1"/>
      <c r="M180" s="1"/>
    </row>
    <row r="181" spans="5:13">
      <c r="E181" s="1"/>
      <c r="F181" s="1"/>
      <c r="G181" s="1"/>
      <c r="H181" s="1"/>
      <c r="I181" s="1"/>
      <c r="J181" s="1"/>
      <c r="K181" s="1"/>
      <c r="L181" s="1"/>
      <c r="M181" s="1"/>
    </row>
    <row r="182" spans="5:13">
      <c r="E182" s="1"/>
      <c r="F182" s="1"/>
      <c r="G182" s="1"/>
      <c r="H182" s="1"/>
      <c r="I182" s="1"/>
      <c r="J182" s="1"/>
      <c r="K182" s="1"/>
      <c r="L182" s="1"/>
      <c r="M182" s="1"/>
    </row>
    <row r="183" spans="5:13">
      <c r="E183" s="1"/>
      <c r="F183" s="1"/>
      <c r="G183" s="1"/>
      <c r="H183" s="1"/>
      <c r="I183" s="1"/>
      <c r="J183" s="1"/>
      <c r="K183" s="1"/>
      <c r="L183" s="1"/>
      <c r="M183" s="1"/>
    </row>
    <row r="184" spans="5:13">
      <c r="E184" s="1"/>
      <c r="F184" s="1"/>
      <c r="G184" s="1"/>
      <c r="H184" s="1"/>
      <c r="I184" s="1"/>
      <c r="J184" s="1"/>
      <c r="K184" s="1"/>
      <c r="L184" s="1"/>
      <c r="M184" s="1"/>
    </row>
    <row r="185" spans="5:13">
      <c r="E185" s="1"/>
      <c r="F185" s="1"/>
      <c r="G185" s="1"/>
      <c r="H185" s="1"/>
      <c r="I185" s="1"/>
      <c r="J185" s="1"/>
      <c r="K185" s="1"/>
      <c r="L185" s="1"/>
      <c r="M185" s="1"/>
    </row>
    <row r="186" spans="5:13">
      <c r="E186" s="1"/>
      <c r="F186" s="1"/>
      <c r="G186" s="1"/>
      <c r="H186" s="1"/>
      <c r="I186" s="1"/>
      <c r="J186" s="1"/>
      <c r="K186" s="1"/>
      <c r="L186" s="1"/>
      <c r="M186" s="1"/>
    </row>
    <row r="187" spans="5:13">
      <c r="E187" s="1"/>
      <c r="F187" s="1"/>
      <c r="G187" s="1"/>
      <c r="H187" s="1"/>
      <c r="I187" s="1"/>
      <c r="J187" s="1"/>
      <c r="K187" s="1"/>
      <c r="L187" s="1"/>
      <c r="M187" s="1"/>
    </row>
    <row r="188" spans="5:13">
      <c r="E188" s="1"/>
      <c r="F188" s="1"/>
      <c r="G188" s="1"/>
      <c r="H188" s="1"/>
      <c r="I188" s="1"/>
      <c r="J188" s="1"/>
      <c r="K188" s="1"/>
      <c r="L188" s="1"/>
      <c r="M188" s="1"/>
    </row>
    <row r="189" spans="5:13">
      <c r="E189" s="1"/>
      <c r="F189" s="1"/>
      <c r="G189" s="1"/>
      <c r="H189" s="1"/>
      <c r="I189" s="1"/>
      <c r="J189" s="1"/>
      <c r="K189" s="1"/>
      <c r="L189" s="1"/>
      <c r="M189" s="1"/>
    </row>
    <row r="190" spans="5:13">
      <c r="E190" s="1"/>
      <c r="F190" s="1"/>
      <c r="G190" s="1"/>
      <c r="H190" s="1"/>
      <c r="I190" s="1"/>
      <c r="J190" s="1"/>
      <c r="K190" s="1"/>
      <c r="L190" s="1"/>
      <c r="M190" s="1"/>
    </row>
    <row r="191" spans="5:13">
      <c r="E191" s="1"/>
      <c r="F191" s="1"/>
      <c r="G191" s="1"/>
      <c r="H191" s="1"/>
      <c r="I191" s="1"/>
      <c r="J191" s="1"/>
      <c r="K191" s="1"/>
      <c r="L191" s="1"/>
      <c r="M191" s="1"/>
    </row>
    <row r="192" spans="5:13">
      <c r="E192" s="1"/>
      <c r="F192" s="1"/>
      <c r="G192" s="1"/>
      <c r="H192" s="1"/>
      <c r="I192" s="1"/>
      <c r="J192" s="1"/>
      <c r="K192" s="1"/>
      <c r="L192" s="1"/>
      <c r="M192" s="1"/>
    </row>
    <row r="193" spans="5:13">
      <c r="E193" s="1"/>
      <c r="F193" s="1"/>
      <c r="G193" s="1"/>
      <c r="H193" s="1"/>
      <c r="I193" s="1"/>
      <c r="J193" s="1"/>
      <c r="K193" s="1"/>
      <c r="L193" s="1"/>
      <c r="M193" s="1"/>
    </row>
    <row r="194" spans="5:13">
      <c r="E194" s="1"/>
      <c r="F194" s="1"/>
      <c r="G194" s="1"/>
      <c r="H194" s="1"/>
      <c r="I194" s="1"/>
      <c r="J194" s="1"/>
      <c r="K194" s="1"/>
      <c r="L194" s="1"/>
      <c r="M194" s="1"/>
    </row>
    <row r="195" spans="5:13">
      <c r="E195" s="1"/>
      <c r="F195" s="1"/>
      <c r="G195" s="1"/>
      <c r="H195" s="1"/>
      <c r="I195" s="1"/>
      <c r="J195" s="1"/>
      <c r="K195" s="1"/>
      <c r="L195" s="1"/>
      <c r="M195" s="1"/>
    </row>
    <row r="196" spans="5:13">
      <c r="E196" s="1"/>
      <c r="F196" s="1"/>
      <c r="G196" s="1"/>
      <c r="H196" s="1"/>
      <c r="I196" s="1"/>
      <c r="J196" s="1"/>
      <c r="K196" s="1"/>
      <c r="L196" s="1"/>
      <c r="M196" s="1"/>
    </row>
    <row r="197" spans="5:13">
      <c r="E197" s="1"/>
      <c r="F197" s="1"/>
      <c r="G197" s="1"/>
      <c r="H197" s="1"/>
      <c r="I197" s="1"/>
      <c r="J197" s="1"/>
      <c r="K197" s="1"/>
      <c r="L197" s="1"/>
      <c r="M197" s="1"/>
    </row>
    <row r="198" spans="5:13">
      <c r="E198" s="1"/>
      <c r="F198" s="1"/>
      <c r="G198" s="1"/>
      <c r="H198" s="1"/>
      <c r="I198" s="1"/>
      <c r="J198" s="1"/>
      <c r="K198" s="1"/>
      <c r="L198" s="1"/>
      <c r="M198" s="1"/>
    </row>
    <row r="199" spans="5:13">
      <c r="E199" s="1"/>
      <c r="F199" s="1"/>
      <c r="G199" s="1"/>
      <c r="H199" s="1"/>
      <c r="I199" s="1"/>
      <c r="J199" s="1"/>
      <c r="K199" s="1"/>
      <c r="L199" s="1"/>
      <c r="M199" s="1"/>
    </row>
    <row r="200" spans="5:13">
      <c r="E200" s="1"/>
      <c r="F200" s="1"/>
      <c r="G200" s="1"/>
      <c r="H200" s="1"/>
      <c r="I200" s="1"/>
      <c r="J200" s="1"/>
      <c r="K200" s="1"/>
      <c r="L200" s="1"/>
      <c r="M200" s="1"/>
    </row>
    <row r="201" spans="5:13">
      <c r="E201" s="1"/>
      <c r="F201" s="1"/>
      <c r="G201" s="1"/>
      <c r="H201" s="1"/>
      <c r="I201" s="1"/>
      <c r="J201" s="1"/>
      <c r="K201" s="1"/>
      <c r="L201" s="1"/>
      <c r="M201" s="1"/>
    </row>
    <row r="202" spans="5:13">
      <c r="E202" s="1"/>
      <c r="F202" s="1"/>
      <c r="G202" s="1"/>
      <c r="H202" s="1"/>
      <c r="I202" s="1"/>
      <c r="J202" s="1"/>
      <c r="K202" s="1"/>
      <c r="L202" s="1"/>
      <c r="M202" s="1"/>
    </row>
    <row r="203" spans="5:13">
      <c r="E203" s="1"/>
      <c r="F203" s="1"/>
      <c r="G203" s="1"/>
      <c r="H203" s="1"/>
      <c r="I203" s="1"/>
      <c r="J203" s="1"/>
      <c r="K203" s="1"/>
      <c r="L203" s="1"/>
      <c r="M203" s="1"/>
    </row>
    <row r="204" spans="5:13">
      <c r="E204" s="1"/>
      <c r="F204" s="1"/>
      <c r="G204" s="1"/>
      <c r="H204" s="1"/>
      <c r="I204" s="1"/>
      <c r="J204" s="1"/>
      <c r="K204" s="1"/>
      <c r="L204" s="1"/>
      <c r="M204" s="1"/>
    </row>
    <row r="205" spans="5:13">
      <c r="E205" s="1"/>
      <c r="F205" s="1"/>
      <c r="G205" s="1"/>
      <c r="H205" s="1"/>
      <c r="I205" s="1"/>
      <c r="J205" s="1"/>
      <c r="K205" s="1"/>
      <c r="L205" s="1"/>
      <c r="M205" s="1"/>
    </row>
    <row r="206" spans="5:13">
      <c r="E206" s="1"/>
      <c r="F206" s="1"/>
      <c r="G206" s="1"/>
      <c r="H206" s="1"/>
      <c r="I206" s="1"/>
      <c r="J206" s="1"/>
      <c r="K206" s="1"/>
      <c r="L206" s="1"/>
      <c r="M206" s="1"/>
    </row>
    <row r="207" spans="5:13">
      <c r="E207" s="1"/>
      <c r="F207" s="1"/>
      <c r="G207" s="1"/>
      <c r="H207" s="1"/>
      <c r="I207" s="1"/>
      <c r="J207" s="1"/>
      <c r="K207" s="1"/>
      <c r="L207" s="1"/>
      <c r="M207" s="1"/>
    </row>
    <row r="208" spans="5:13">
      <c r="E208" s="1"/>
      <c r="F208" s="1"/>
      <c r="G208" s="1"/>
      <c r="H208" s="1"/>
      <c r="I208" s="1"/>
      <c r="J208" s="1"/>
      <c r="K208" s="1"/>
      <c r="L208" s="1"/>
      <c r="M208" s="1"/>
    </row>
    <row r="209" spans="5:13">
      <c r="E209" s="1"/>
      <c r="F209" s="1"/>
      <c r="G209" s="1"/>
      <c r="H209" s="1"/>
      <c r="I209" s="1"/>
      <c r="J209" s="1"/>
      <c r="K209" s="1"/>
      <c r="L209" s="1"/>
      <c r="M209" s="1"/>
    </row>
    <row r="210" spans="5:13">
      <c r="E210" s="1"/>
      <c r="F210" s="1"/>
      <c r="G210" s="1"/>
      <c r="H210" s="1"/>
      <c r="I210" s="1"/>
      <c r="J210" s="1"/>
      <c r="K210" s="1"/>
      <c r="L210" s="1"/>
      <c r="M210" s="1"/>
    </row>
    <row r="211" spans="5:13">
      <c r="E211" s="1"/>
      <c r="F211" s="1"/>
      <c r="G211" s="1"/>
      <c r="H211" s="1"/>
      <c r="I211" s="1"/>
      <c r="J211" s="1"/>
      <c r="K211" s="1"/>
      <c r="L211" s="1"/>
      <c r="M211" s="1"/>
    </row>
    <row r="212" spans="5:13">
      <c r="E212" s="1"/>
      <c r="F212" s="1"/>
      <c r="G212" s="1"/>
      <c r="H212" s="1"/>
      <c r="I212" s="1"/>
      <c r="J212" s="1"/>
      <c r="K212" s="1"/>
      <c r="L212" s="1"/>
      <c r="M212" s="1"/>
    </row>
    <row r="213" spans="5:13">
      <c r="E213" s="1"/>
      <c r="F213" s="1"/>
      <c r="G213" s="1"/>
      <c r="H213" s="1"/>
      <c r="I213" s="1"/>
      <c r="J213" s="1"/>
      <c r="K213" s="1"/>
      <c r="L213" s="1"/>
      <c r="M213" s="1"/>
    </row>
    <row r="214" spans="5:13">
      <c r="E214" s="1"/>
      <c r="F214" s="1"/>
      <c r="G214" s="1"/>
      <c r="H214" s="1"/>
      <c r="I214" s="1"/>
      <c r="J214" s="1"/>
      <c r="K214" s="1"/>
      <c r="L214" s="1"/>
      <c r="M214" s="1"/>
    </row>
    <row r="215" spans="5:13">
      <c r="E215" s="1"/>
      <c r="F215" s="1"/>
      <c r="G215" s="1"/>
      <c r="H215" s="1"/>
      <c r="I215" s="1"/>
      <c r="J215" s="1"/>
      <c r="K215" s="1"/>
      <c r="L215" s="1"/>
      <c r="M215" s="1"/>
    </row>
    <row r="216" spans="5:13">
      <c r="E216" s="1"/>
      <c r="F216" s="1"/>
      <c r="G216" s="1"/>
      <c r="H216" s="1"/>
      <c r="I216" s="1"/>
      <c r="J216" s="1"/>
      <c r="K216" s="1"/>
      <c r="L216" s="1"/>
      <c r="M216" s="1"/>
    </row>
    <row r="217" spans="5:13">
      <c r="E217" s="1"/>
      <c r="F217" s="1"/>
      <c r="G217" s="1"/>
      <c r="H217" s="1"/>
      <c r="I217" s="1"/>
      <c r="J217" s="1"/>
      <c r="K217" s="1"/>
      <c r="L217" s="1"/>
      <c r="M217" s="1"/>
    </row>
    <row r="218" spans="5:13">
      <c r="E218" s="1"/>
      <c r="F218" s="1"/>
      <c r="G218" s="1"/>
      <c r="H218" s="1"/>
      <c r="I218" s="1"/>
      <c r="J218" s="1"/>
      <c r="K218" s="1"/>
      <c r="L218" s="1"/>
      <c r="M218" s="1"/>
    </row>
    <row r="219" spans="5:13">
      <c r="E219" s="1"/>
      <c r="F219" s="1"/>
      <c r="G219" s="1"/>
      <c r="H219" s="1"/>
      <c r="I219" s="1"/>
      <c r="J219" s="1"/>
      <c r="K219" s="1"/>
      <c r="L219" s="1"/>
      <c r="M219" s="1"/>
    </row>
    <row r="220" spans="5:13">
      <c r="E220" s="1"/>
      <c r="F220" s="1"/>
      <c r="G220" s="1"/>
      <c r="H220" s="1"/>
      <c r="I220" s="1"/>
      <c r="J220" s="1"/>
      <c r="K220" s="1"/>
      <c r="L220" s="1"/>
      <c r="M220" s="1"/>
    </row>
    <row r="221" spans="5:13">
      <c r="E221" s="1"/>
      <c r="F221" s="1"/>
      <c r="G221" s="1"/>
      <c r="H221" s="1"/>
      <c r="I221" s="1"/>
      <c r="J221" s="1"/>
      <c r="K221" s="1"/>
      <c r="L221" s="1"/>
      <c r="M221" s="1"/>
    </row>
    <row r="222" spans="5:13">
      <c r="E222" s="1"/>
      <c r="F222" s="1"/>
      <c r="G222" s="1"/>
      <c r="H222" s="1"/>
      <c r="I222" s="1"/>
      <c r="J222" s="1"/>
      <c r="K222" s="1"/>
      <c r="L222" s="1"/>
      <c r="M222" s="1"/>
    </row>
    <row r="223" spans="5:13">
      <c r="E223" s="1"/>
      <c r="F223" s="1"/>
      <c r="G223" s="1"/>
      <c r="H223" s="1"/>
      <c r="I223" s="1"/>
      <c r="J223" s="1"/>
      <c r="K223" s="1"/>
      <c r="L223" s="1"/>
      <c r="M223" s="1"/>
    </row>
    <row r="224" spans="5:13">
      <c r="E224" s="1"/>
      <c r="F224" s="1"/>
      <c r="G224" s="1"/>
      <c r="H224" s="1"/>
      <c r="I224" s="1"/>
      <c r="J224" s="1"/>
      <c r="K224" s="1"/>
      <c r="L224" s="1"/>
      <c r="M224" s="1"/>
    </row>
    <row r="225" spans="5:13">
      <c r="E225" s="1"/>
      <c r="F225" s="1"/>
      <c r="G225" s="1"/>
      <c r="H225" s="1"/>
      <c r="I225" s="1"/>
      <c r="J225" s="1"/>
      <c r="K225" s="1"/>
      <c r="L225" s="1"/>
      <c r="M225" s="1"/>
    </row>
    <row r="226" spans="5:13">
      <c r="E226" s="1"/>
      <c r="F226" s="1"/>
      <c r="G226" s="1"/>
      <c r="H226" s="1"/>
      <c r="I226" s="1"/>
      <c r="J226" s="1"/>
      <c r="K226" s="1"/>
      <c r="L226" s="1"/>
      <c r="M226" s="1"/>
    </row>
    <row r="227" spans="5:13">
      <c r="E227" s="1"/>
      <c r="F227" s="1"/>
      <c r="G227" s="1"/>
      <c r="H227" s="1"/>
      <c r="I227" s="1"/>
      <c r="J227" s="1"/>
      <c r="K227" s="1"/>
      <c r="L227" s="1"/>
      <c r="M227" s="1"/>
    </row>
    <row r="228" spans="5:13">
      <c r="E228" s="1"/>
      <c r="F228" s="1"/>
      <c r="G228" s="1"/>
      <c r="H228" s="1"/>
      <c r="I228" s="1"/>
      <c r="J228" s="1"/>
      <c r="K228" s="1"/>
      <c r="L228" s="1"/>
      <c r="M228" s="1"/>
    </row>
    <row r="229" spans="5:13">
      <c r="E229" s="1"/>
      <c r="F229" s="1"/>
      <c r="G229" s="1"/>
      <c r="H229" s="1"/>
      <c r="I229" s="1"/>
      <c r="J229" s="1"/>
      <c r="K229" s="1"/>
      <c r="L229" s="1"/>
      <c r="M229" s="1"/>
    </row>
    <row r="230" spans="5:13">
      <c r="E230" s="1"/>
      <c r="F230" s="1"/>
      <c r="G230" s="1"/>
      <c r="H230" s="1"/>
      <c r="I230" s="1"/>
      <c r="J230" s="1"/>
      <c r="K230" s="1"/>
      <c r="L230" s="1"/>
      <c r="M230" s="1"/>
    </row>
    <row r="231" spans="5:13">
      <c r="E231" s="1"/>
      <c r="F231" s="1"/>
      <c r="G231" s="1"/>
      <c r="H231" s="1"/>
      <c r="I231" s="1"/>
      <c r="J231" s="1"/>
      <c r="K231" s="1"/>
      <c r="L231" s="1"/>
      <c r="M231" s="1"/>
    </row>
    <row r="232" spans="5:13">
      <c r="E232" s="1"/>
      <c r="F232" s="1"/>
      <c r="G232" s="1"/>
      <c r="H232" s="1"/>
      <c r="I232" s="1"/>
      <c r="J232" s="1"/>
      <c r="K232" s="1"/>
      <c r="L232" s="1"/>
      <c r="M232" s="1"/>
    </row>
    <row r="233" spans="5:13">
      <c r="E233" s="1"/>
      <c r="F233" s="1"/>
      <c r="G233" s="1"/>
      <c r="H233" s="1"/>
      <c r="I233" s="1"/>
      <c r="J233" s="1"/>
      <c r="K233" s="1"/>
      <c r="L233" s="1"/>
      <c r="M233" s="1"/>
    </row>
    <row r="234" spans="5:13">
      <c r="E234" s="1"/>
      <c r="F234" s="1"/>
      <c r="G234" s="1"/>
      <c r="H234" s="1"/>
      <c r="I234" s="1"/>
      <c r="J234" s="1"/>
      <c r="K234" s="1"/>
      <c r="L234" s="1"/>
      <c r="M234" s="1"/>
    </row>
    <row r="235" spans="5:13">
      <c r="E235" s="1"/>
      <c r="F235" s="1"/>
      <c r="G235" s="1"/>
      <c r="H235" s="1"/>
      <c r="I235" s="1"/>
      <c r="J235" s="1"/>
      <c r="K235" s="1"/>
      <c r="L235" s="1"/>
      <c r="M235" s="1"/>
    </row>
    <row r="236" spans="5:13">
      <c r="E236" s="1"/>
      <c r="F236" s="1"/>
      <c r="G236" s="1"/>
      <c r="H236" s="1"/>
      <c r="I236" s="1"/>
      <c r="J236" s="1"/>
      <c r="K236" s="1"/>
      <c r="L236" s="1"/>
      <c r="M236" s="1"/>
    </row>
    <row r="237" spans="5:13">
      <c r="E237" s="1"/>
      <c r="F237" s="1"/>
      <c r="G237" s="1"/>
      <c r="H237" s="1"/>
      <c r="I237" s="1"/>
      <c r="J237" s="1"/>
      <c r="K237" s="1"/>
      <c r="L237" s="1"/>
      <c r="M237" s="1"/>
    </row>
    <row r="238" spans="5:13">
      <c r="E238" s="1"/>
      <c r="F238" s="1"/>
      <c r="G238" s="1"/>
      <c r="H238" s="1"/>
      <c r="I238" s="1"/>
      <c r="J238" s="1"/>
      <c r="K238" s="1"/>
      <c r="L238" s="1"/>
      <c r="M238" s="1"/>
    </row>
    <row r="239" spans="5:13">
      <c r="E239" s="1"/>
      <c r="F239" s="1"/>
      <c r="G239" s="1"/>
      <c r="H239" s="1"/>
      <c r="I239" s="1"/>
      <c r="J239" s="1"/>
      <c r="K239" s="1"/>
      <c r="L239" s="1"/>
      <c r="M239" s="1"/>
    </row>
    <row r="240" spans="5:13">
      <c r="E240" s="1"/>
      <c r="F240" s="1"/>
      <c r="G240" s="1"/>
      <c r="H240" s="1"/>
      <c r="I240" s="1"/>
      <c r="J240" s="1"/>
      <c r="K240" s="1"/>
      <c r="L240" s="1"/>
      <c r="M240" s="1"/>
    </row>
    <row r="241" spans="5:13">
      <c r="E241" s="1"/>
      <c r="F241" s="1"/>
      <c r="G241" s="1"/>
      <c r="H241" s="1"/>
      <c r="I241" s="1"/>
      <c r="J241" s="1"/>
      <c r="K241" s="1"/>
      <c r="L241" s="1"/>
      <c r="M241" s="1"/>
    </row>
    <row r="242" spans="5:13">
      <c r="E242" s="1"/>
      <c r="F242" s="1"/>
      <c r="G242" s="1"/>
      <c r="H242" s="1"/>
      <c r="I242" s="1"/>
      <c r="J242" s="1"/>
      <c r="K242" s="1"/>
      <c r="L242" s="1"/>
      <c r="M242" s="1"/>
    </row>
    <row r="243" spans="5:13">
      <c r="E243" s="1"/>
      <c r="F243" s="1"/>
      <c r="G243" s="1"/>
      <c r="H243" s="1"/>
      <c r="I243" s="1"/>
      <c r="J243" s="1"/>
      <c r="K243" s="1"/>
      <c r="L243" s="1"/>
      <c r="M243" s="1"/>
    </row>
    <row r="244" spans="5:13">
      <c r="E244" s="1"/>
      <c r="F244" s="1"/>
      <c r="G244" s="1"/>
      <c r="H244" s="1"/>
      <c r="I244" s="1"/>
      <c r="J244" s="1"/>
      <c r="K244" s="1"/>
      <c r="L244" s="1"/>
      <c r="M244" s="1"/>
    </row>
    <row r="245" spans="5:13">
      <c r="E245" s="1"/>
      <c r="F245" s="1"/>
      <c r="G245" s="1"/>
      <c r="H245" s="1"/>
      <c r="I245" s="1"/>
      <c r="J245" s="1"/>
      <c r="K245" s="1"/>
      <c r="L245" s="1"/>
      <c r="M245" s="1"/>
    </row>
    <row r="246" spans="5:13">
      <c r="E246" s="1"/>
      <c r="F246" s="1"/>
      <c r="G246" s="1"/>
      <c r="H246" s="1"/>
      <c r="I246" s="1"/>
      <c r="J246" s="1"/>
      <c r="K246" s="1"/>
      <c r="L246" s="1"/>
      <c r="M246" s="1"/>
    </row>
    <row r="247" spans="5:13">
      <c r="E247" s="1"/>
      <c r="F247" s="1"/>
      <c r="G247" s="1"/>
      <c r="H247" s="1"/>
      <c r="I247" s="1"/>
      <c r="J247" s="1"/>
      <c r="K247" s="1"/>
      <c r="L247" s="1"/>
      <c r="M247" s="1"/>
    </row>
    <row r="248" spans="5:13">
      <c r="E248" s="1"/>
      <c r="F248" s="1"/>
      <c r="G248" s="1"/>
      <c r="H248" s="1"/>
      <c r="I248" s="1"/>
      <c r="J248" s="1"/>
      <c r="K248" s="1"/>
      <c r="L248" s="1"/>
      <c r="M248" s="1"/>
    </row>
    <row r="249" spans="5:13">
      <c r="E249" s="1"/>
      <c r="F249" s="1"/>
      <c r="G249" s="1"/>
      <c r="H249" s="1"/>
      <c r="I249" s="1"/>
      <c r="J249" s="1"/>
      <c r="K249" s="1"/>
      <c r="L249" s="1"/>
      <c r="M249" s="1"/>
    </row>
    <row r="250" spans="5:13">
      <c r="E250" s="1"/>
      <c r="F250" s="1"/>
      <c r="G250" s="1"/>
      <c r="H250" s="1"/>
      <c r="I250" s="1"/>
      <c r="J250" s="1"/>
      <c r="K250" s="1"/>
      <c r="L250" s="1"/>
      <c r="M250" s="1"/>
    </row>
    <row r="251" spans="5:13">
      <c r="E251" s="1"/>
      <c r="F251" s="1"/>
      <c r="G251" s="1"/>
      <c r="H251" s="1"/>
      <c r="I251" s="1"/>
      <c r="J251" s="1"/>
      <c r="K251" s="1"/>
      <c r="L251" s="1"/>
      <c r="M251" s="1"/>
    </row>
    <row r="252" spans="5:13">
      <c r="E252" s="1"/>
      <c r="F252" s="1"/>
      <c r="G252" s="1"/>
      <c r="H252" s="1"/>
      <c r="I252" s="1"/>
      <c r="J252" s="1"/>
      <c r="K252" s="1"/>
      <c r="L252" s="1"/>
      <c r="M252" s="1"/>
    </row>
    <row r="253" spans="5:13">
      <c r="E253" s="1"/>
      <c r="F253" s="1"/>
      <c r="G253" s="1"/>
      <c r="H253" s="1"/>
      <c r="I253" s="1"/>
      <c r="J253" s="1"/>
      <c r="K253" s="1"/>
      <c r="L253" s="1"/>
      <c r="M253" s="1"/>
    </row>
    <row r="254" spans="5:13">
      <c r="E254" s="1"/>
      <c r="F254" s="1"/>
      <c r="G254" s="1"/>
      <c r="H254" s="1"/>
      <c r="I254" s="1"/>
      <c r="J254" s="1"/>
      <c r="K254" s="1"/>
      <c r="L254" s="1"/>
      <c r="M254" s="1"/>
    </row>
    <row r="255" spans="5:13">
      <c r="E255" s="1"/>
      <c r="F255" s="1"/>
      <c r="G255" s="1"/>
      <c r="H255" s="1"/>
      <c r="I255" s="1"/>
      <c r="J255" s="1"/>
      <c r="K255" s="1"/>
      <c r="L255" s="1"/>
      <c r="M255" s="1"/>
    </row>
    <row r="256" spans="5:13">
      <c r="E256" s="1"/>
      <c r="F256" s="1"/>
      <c r="G256" s="1"/>
      <c r="H256" s="1"/>
      <c r="I256" s="1"/>
      <c r="J256" s="1"/>
      <c r="K256" s="1"/>
      <c r="L256" s="1"/>
      <c r="M256" s="1"/>
    </row>
    <row r="257" spans="5:13">
      <c r="E257" s="1"/>
      <c r="F257" s="1"/>
      <c r="G257" s="1"/>
      <c r="H257" s="1"/>
      <c r="I257" s="1"/>
      <c r="J257" s="1"/>
      <c r="K257" s="1"/>
      <c r="L257" s="1"/>
      <c r="M257" s="1"/>
    </row>
    <row r="258" spans="5:13">
      <c r="E258" s="1"/>
      <c r="F258" s="1"/>
      <c r="G258" s="1"/>
      <c r="H258" s="1"/>
      <c r="I258" s="1"/>
      <c r="J258" s="1"/>
      <c r="K258" s="1"/>
      <c r="L258" s="1"/>
      <c r="M258" s="1"/>
    </row>
    <row r="259" spans="5:13">
      <c r="E259" s="1"/>
      <c r="F259" s="1"/>
      <c r="G259" s="1"/>
      <c r="H259" s="1"/>
      <c r="I259" s="1"/>
      <c r="J259" s="1"/>
      <c r="K259" s="1"/>
      <c r="L259" s="1"/>
      <c r="M259" s="1"/>
    </row>
    <row r="260" spans="5:13">
      <c r="E260" s="1"/>
      <c r="F260" s="1"/>
      <c r="G260" s="1"/>
      <c r="H260" s="1"/>
      <c r="I260" s="1"/>
      <c r="J260" s="1"/>
      <c r="K260" s="1"/>
      <c r="L260" s="1"/>
      <c r="M260" s="1"/>
    </row>
    <row r="261" spans="5:13">
      <c r="E261" s="1"/>
      <c r="F261" s="1"/>
      <c r="G261" s="1"/>
      <c r="H261" s="1"/>
      <c r="I261" s="1"/>
      <c r="J261" s="1"/>
      <c r="K261" s="1"/>
      <c r="L261" s="1"/>
      <c r="M261" s="1"/>
    </row>
    <row r="262" spans="5:13">
      <c r="E262" s="1"/>
      <c r="F262" s="1"/>
      <c r="G262" s="1"/>
      <c r="H262" s="1"/>
      <c r="I262" s="1"/>
      <c r="J262" s="1"/>
      <c r="K262" s="1"/>
      <c r="L262" s="1"/>
      <c r="M262" s="1"/>
    </row>
    <row r="263" spans="5:13">
      <c r="E263" s="1"/>
      <c r="F263" s="1"/>
      <c r="G263" s="1"/>
      <c r="H263" s="1"/>
      <c r="I263" s="1"/>
      <c r="J263" s="1"/>
      <c r="K263" s="1"/>
      <c r="L263" s="1"/>
      <c r="M263" s="1"/>
    </row>
    <row r="264" spans="5:13">
      <c r="E264" s="1"/>
      <c r="F264" s="1"/>
      <c r="G264" s="1"/>
      <c r="H264" s="1"/>
      <c r="I264" s="1"/>
      <c r="J264" s="1"/>
      <c r="K264" s="1"/>
      <c r="L264" s="1"/>
      <c r="M264" s="1"/>
    </row>
    <row r="265" spans="5:13">
      <c r="E265" s="1"/>
      <c r="F265" s="1"/>
      <c r="G265" s="1"/>
      <c r="H265" s="1"/>
      <c r="I265" s="1"/>
      <c r="J265" s="1"/>
      <c r="K265" s="1"/>
      <c r="L265" s="1"/>
      <c r="M265" s="1"/>
    </row>
    <row r="266" spans="5:13">
      <c r="E266" s="1"/>
      <c r="F266" s="1"/>
      <c r="G266" s="1"/>
      <c r="H266" s="1"/>
      <c r="I266" s="1"/>
      <c r="J266" s="1"/>
      <c r="K266" s="1"/>
      <c r="L266" s="1"/>
      <c r="M266" s="1"/>
    </row>
    <row r="267" spans="5:13">
      <c r="E267" s="1"/>
      <c r="F267" s="1"/>
      <c r="G267" s="1"/>
      <c r="H267" s="1"/>
      <c r="I267" s="1"/>
      <c r="J267" s="1"/>
      <c r="K267" s="1"/>
      <c r="L267" s="1"/>
      <c r="M267" s="1"/>
    </row>
    <row r="268" spans="5:13">
      <c r="E268" s="1"/>
      <c r="F268" s="1"/>
      <c r="G268" s="1"/>
      <c r="H268" s="1"/>
      <c r="I268" s="1"/>
      <c r="J268" s="1"/>
      <c r="K268" s="1"/>
      <c r="L268" s="1"/>
      <c r="M268" s="1"/>
    </row>
    <row r="269" spans="5:13">
      <c r="E269" s="1"/>
      <c r="F269" s="1"/>
      <c r="G269" s="1"/>
      <c r="H269" s="1"/>
      <c r="I269" s="1"/>
      <c r="J269" s="1"/>
      <c r="K269" s="1"/>
      <c r="L269" s="1"/>
      <c r="M269" s="1"/>
    </row>
    <row r="270" spans="5:13">
      <c r="E270" s="1"/>
      <c r="F270" s="1"/>
      <c r="G270" s="1"/>
      <c r="H270" s="1"/>
      <c r="I270" s="1"/>
      <c r="J270" s="1"/>
      <c r="K270" s="1"/>
      <c r="L270" s="1"/>
      <c r="M270" s="1"/>
    </row>
    <row r="271" spans="5:13">
      <c r="E271" s="1"/>
      <c r="F271" s="1"/>
      <c r="G271" s="1"/>
      <c r="H271" s="1"/>
      <c r="I271" s="1"/>
      <c r="J271" s="1"/>
      <c r="K271" s="1"/>
      <c r="L271" s="1"/>
      <c r="M271" s="1"/>
    </row>
    <row r="272" spans="5:13">
      <c r="E272" s="1"/>
      <c r="F272" s="1"/>
      <c r="G272" s="1"/>
      <c r="H272" s="1"/>
      <c r="I272" s="1"/>
      <c r="J272" s="1"/>
      <c r="K272" s="1"/>
      <c r="L272" s="1"/>
      <c r="M272" s="1"/>
    </row>
    <row r="273" spans="5:13">
      <c r="E273" s="1"/>
      <c r="F273" s="1"/>
      <c r="G273" s="1"/>
      <c r="H273" s="1"/>
      <c r="I273" s="1"/>
      <c r="J273" s="1"/>
      <c r="K273" s="1"/>
      <c r="L273" s="1"/>
      <c r="M273" s="1"/>
    </row>
    <row r="274" spans="5:13">
      <c r="E274" s="1"/>
      <c r="F274" s="1"/>
      <c r="G274" s="1"/>
      <c r="H274" s="1"/>
      <c r="I274" s="1"/>
      <c r="J274" s="1"/>
      <c r="K274" s="1"/>
      <c r="L274" s="1"/>
      <c r="M274" s="1"/>
    </row>
    <row r="275" spans="5:13">
      <c r="E275" s="1"/>
      <c r="F275" s="1"/>
      <c r="G275" s="1"/>
      <c r="H275" s="1"/>
      <c r="I275" s="1"/>
      <c r="J275" s="1"/>
      <c r="K275" s="1"/>
      <c r="L275" s="1"/>
      <c r="M275" s="1"/>
    </row>
    <row r="276" spans="5:13">
      <c r="E276" s="1"/>
      <c r="F276" s="1"/>
      <c r="G276" s="1"/>
      <c r="H276" s="1"/>
      <c r="I276" s="1"/>
      <c r="J276" s="1"/>
      <c r="K276" s="1"/>
      <c r="L276" s="1"/>
      <c r="M276" s="1"/>
    </row>
    <row r="277" spans="5:13">
      <c r="E277" s="1"/>
      <c r="F277" s="1"/>
      <c r="G277" s="1"/>
      <c r="H277" s="1"/>
      <c r="I277" s="1"/>
      <c r="J277" s="1"/>
      <c r="K277" s="1"/>
      <c r="L277" s="1"/>
      <c r="M277" s="1"/>
    </row>
    <row r="278" spans="5:13">
      <c r="E278" s="1"/>
      <c r="F278" s="1"/>
      <c r="G278" s="1"/>
      <c r="H278" s="1"/>
      <c r="I278" s="1"/>
      <c r="J278" s="1"/>
      <c r="K278" s="1"/>
      <c r="L278" s="1"/>
      <c r="M278" s="1"/>
    </row>
    <row r="279" spans="5:13">
      <c r="E279" s="1"/>
      <c r="F279" s="1"/>
      <c r="G279" s="1"/>
      <c r="H279" s="1"/>
      <c r="I279" s="1"/>
      <c r="J279" s="1"/>
      <c r="K279" s="1"/>
      <c r="L279" s="1"/>
      <c r="M279" s="1"/>
    </row>
    <row r="280" spans="5:13">
      <c r="E280" s="1"/>
      <c r="F280" s="1"/>
      <c r="G280" s="1"/>
      <c r="H280" s="1"/>
      <c r="I280" s="1"/>
      <c r="J280" s="1"/>
      <c r="K280" s="1"/>
      <c r="L280" s="1"/>
      <c r="M280" s="1"/>
    </row>
    <row r="281" spans="5:13">
      <c r="E281" s="1"/>
      <c r="F281" s="1"/>
      <c r="G281" s="1"/>
      <c r="H281" s="1"/>
      <c r="I281" s="1"/>
      <c r="J281" s="1"/>
      <c r="K281" s="1"/>
      <c r="L281" s="1"/>
      <c r="M281" s="1"/>
    </row>
    <row r="282" spans="5:13">
      <c r="E282" s="1"/>
      <c r="F282" s="1"/>
      <c r="G282" s="1"/>
      <c r="H282" s="1"/>
      <c r="I282" s="1"/>
      <c r="J282" s="1"/>
      <c r="K282" s="1"/>
      <c r="L282" s="1"/>
      <c r="M282" s="1"/>
    </row>
    <row r="283" spans="5:13">
      <c r="E283" s="1"/>
      <c r="F283" s="1"/>
      <c r="G283" s="1"/>
      <c r="H283" s="1"/>
      <c r="I283" s="1"/>
      <c r="J283" s="1"/>
      <c r="K283" s="1"/>
      <c r="L283" s="1"/>
      <c r="M283" s="1"/>
    </row>
    <row r="284" spans="5:13">
      <c r="E284" s="1"/>
      <c r="F284" s="1"/>
      <c r="G284" s="1"/>
      <c r="H284" s="1"/>
      <c r="I284" s="1"/>
      <c r="J284" s="1"/>
      <c r="K284" s="1"/>
      <c r="L284" s="1"/>
      <c r="M284" s="1"/>
    </row>
    <row r="285" spans="5:13">
      <c r="E285" s="1"/>
      <c r="F285" s="1"/>
      <c r="G285" s="1"/>
      <c r="H285" s="1"/>
      <c r="I285" s="1"/>
      <c r="J285" s="1"/>
      <c r="K285" s="1"/>
      <c r="L285" s="1"/>
      <c r="M285" s="1"/>
    </row>
    <row r="286" spans="5:13">
      <c r="E286" s="1"/>
      <c r="F286" s="1"/>
      <c r="G286" s="1"/>
      <c r="H286" s="1"/>
      <c r="I286" s="1"/>
      <c r="J286" s="1"/>
      <c r="K286" s="1"/>
      <c r="L286" s="1"/>
      <c r="M286" s="1"/>
    </row>
    <row r="287" spans="5:13">
      <c r="E287" s="1"/>
      <c r="F287" s="1"/>
      <c r="G287" s="1"/>
      <c r="H287" s="1"/>
      <c r="I287" s="1"/>
      <c r="J287" s="1"/>
      <c r="K287" s="1"/>
      <c r="L287" s="1"/>
      <c r="M287" s="1"/>
    </row>
    <row r="288" spans="5:13">
      <c r="E288" s="1"/>
      <c r="F288" s="1"/>
      <c r="G288" s="1"/>
      <c r="H288" s="1"/>
      <c r="I288" s="1"/>
      <c r="J288" s="1"/>
      <c r="K288" s="1"/>
      <c r="L288" s="1"/>
      <c r="M288" s="1"/>
    </row>
    <row r="289" spans="5:13">
      <c r="E289" s="1"/>
      <c r="F289" s="1"/>
      <c r="G289" s="1"/>
      <c r="H289" s="1"/>
      <c r="I289" s="1"/>
      <c r="J289" s="1"/>
      <c r="K289" s="1"/>
      <c r="L289" s="1"/>
      <c r="M289" s="1"/>
    </row>
    <row r="290" spans="5:13">
      <c r="E290" s="1"/>
      <c r="F290" s="1"/>
      <c r="G290" s="1"/>
      <c r="H290" s="1"/>
      <c r="I290" s="1"/>
      <c r="J290" s="1"/>
      <c r="K290" s="1"/>
      <c r="L290" s="1"/>
      <c r="M290" s="1"/>
    </row>
    <row r="291" spans="5:13">
      <c r="E291" s="1"/>
      <c r="F291" s="1"/>
      <c r="G291" s="1"/>
      <c r="H291" s="1"/>
      <c r="I291" s="1"/>
      <c r="J291" s="1"/>
      <c r="K291" s="1"/>
      <c r="L291" s="1"/>
      <c r="M291" s="1"/>
    </row>
    <row r="292" spans="5:13">
      <c r="E292" s="1"/>
      <c r="F292" s="1"/>
      <c r="G292" s="1"/>
      <c r="H292" s="1"/>
      <c r="I292" s="1"/>
      <c r="J292" s="1"/>
      <c r="K292" s="1"/>
      <c r="L292" s="1"/>
      <c r="M292" s="1"/>
    </row>
    <row r="293" spans="5:13">
      <c r="E293" s="1"/>
      <c r="F293" s="1"/>
      <c r="G293" s="1"/>
      <c r="H293" s="1"/>
      <c r="I293" s="1"/>
      <c r="J293" s="1"/>
      <c r="K293" s="1"/>
      <c r="L293" s="1"/>
      <c r="M293" s="1"/>
    </row>
    <row r="294" spans="5:13">
      <c r="E294" s="1"/>
      <c r="F294" s="1"/>
      <c r="G294" s="1"/>
      <c r="H294" s="1"/>
      <c r="I294" s="1"/>
      <c r="J294" s="1"/>
      <c r="K294" s="1"/>
      <c r="L294" s="1"/>
      <c r="M294" s="1"/>
    </row>
    <row r="295" spans="5:13">
      <c r="E295" s="1"/>
      <c r="F295" s="1"/>
      <c r="G295" s="1"/>
      <c r="H295" s="1"/>
      <c r="I295" s="1"/>
      <c r="J295" s="1"/>
      <c r="K295" s="1"/>
      <c r="L295" s="1"/>
      <c r="M295" s="1"/>
    </row>
    <row r="296" spans="5:13">
      <c r="E296" s="1"/>
      <c r="F296" s="1"/>
      <c r="G296" s="1"/>
      <c r="H296" s="1"/>
      <c r="I296" s="1"/>
      <c r="J296" s="1"/>
      <c r="K296" s="1"/>
      <c r="L296" s="1"/>
      <c r="M296" s="1"/>
    </row>
    <row r="297" spans="5:13">
      <c r="E297" s="1"/>
      <c r="F297" s="1"/>
      <c r="G297" s="1"/>
      <c r="H297" s="1"/>
      <c r="I297" s="1"/>
      <c r="J297" s="1"/>
      <c r="K297" s="1"/>
      <c r="L297" s="1"/>
      <c r="M297" s="1"/>
    </row>
    <row r="298" spans="5:13">
      <c r="E298" s="1"/>
      <c r="F298" s="1"/>
      <c r="G298" s="1"/>
      <c r="H298" s="1"/>
      <c r="I298" s="1"/>
      <c r="J298" s="1"/>
      <c r="K298" s="1"/>
      <c r="L298" s="1"/>
      <c r="M298" s="1"/>
    </row>
    <row r="299" spans="5:13">
      <c r="E299" s="1"/>
      <c r="F299" s="1"/>
      <c r="G299" s="1"/>
      <c r="H299" s="1"/>
      <c r="I299" s="1"/>
      <c r="J299" s="1"/>
      <c r="K299" s="1"/>
      <c r="L299" s="1"/>
      <c r="M299" s="1"/>
    </row>
    <row r="300" spans="5:13">
      <c r="E300" s="1"/>
      <c r="F300" s="1"/>
      <c r="G300" s="1"/>
      <c r="H300" s="1"/>
      <c r="I300" s="1"/>
      <c r="J300" s="1"/>
      <c r="K300" s="1"/>
      <c r="L300" s="1"/>
      <c r="M300" s="1"/>
    </row>
    <row r="301" spans="5:13">
      <c r="E301" s="1"/>
      <c r="F301" s="1"/>
      <c r="G301" s="1"/>
      <c r="H301" s="1"/>
      <c r="I301" s="1"/>
      <c r="J301" s="1"/>
      <c r="K301" s="1"/>
      <c r="L301" s="1"/>
      <c r="M301" s="1"/>
    </row>
    <row r="302" spans="5:13">
      <c r="E302" s="1"/>
      <c r="F302" s="1"/>
      <c r="G302" s="1"/>
      <c r="H302" s="1"/>
      <c r="I302" s="1"/>
      <c r="J302" s="1"/>
      <c r="K302" s="1"/>
      <c r="L302" s="1"/>
      <c r="M302" s="1"/>
    </row>
    <row r="303" spans="5:13">
      <c r="E303" s="1"/>
      <c r="F303" s="1"/>
      <c r="G303" s="1"/>
      <c r="H303" s="1"/>
      <c r="I303" s="1"/>
      <c r="J303" s="1"/>
      <c r="K303" s="1"/>
      <c r="L303" s="1"/>
      <c r="M303" s="1"/>
    </row>
    <row r="304" spans="5:13">
      <c r="E304" s="1"/>
      <c r="F304" s="1"/>
      <c r="G304" s="1"/>
      <c r="H304" s="1"/>
      <c r="I304" s="1"/>
      <c r="J304" s="1"/>
      <c r="K304" s="1"/>
      <c r="L304" s="1"/>
      <c r="M304" s="1"/>
    </row>
    <row r="305" spans="5:13">
      <c r="E305" s="1"/>
      <c r="F305" s="1"/>
      <c r="G305" s="1"/>
      <c r="H305" s="1"/>
      <c r="I305" s="1"/>
      <c r="J305" s="1"/>
      <c r="K305" s="1"/>
      <c r="L305" s="1"/>
      <c r="M305" s="1"/>
    </row>
    <row r="306" spans="5:13">
      <c r="E306" s="1"/>
      <c r="F306" s="1"/>
      <c r="G306" s="1"/>
      <c r="H306" s="1"/>
      <c r="I306" s="1"/>
      <c r="J306" s="1"/>
      <c r="K306" s="1"/>
      <c r="L306" s="1"/>
      <c r="M306" s="1"/>
    </row>
    <row r="307" spans="5:13">
      <c r="E307" s="1"/>
      <c r="F307" s="1"/>
      <c r="G307" s="1"/>
      <c r="H307" s="1"/>
      <c r="I307" s="1"/>
      <c r="J307" s="1"/>
      <c r="K307" s="1"/>
      <c r="L307" s="1"/>
      <c r="M307" s="1"/>
    </row>
    <row r="308" spans="5:13">
      <c r="E308" s="1"/>
      <c r="F308" s="1"/>
      <c r="G308" s="1"/>
      <c r="H308" s="1"/>
      <c r="I308" s="1"/>
      <c r="J308" s="1"/>
      <c r="K308" s="1"/>
      <c r="L308" s="1"/>
      <c r="M308" s="1"/>
    </row>
    <row r="309" spans="5:13">
      <c r="E309" s="1"/>
      <c r="F309" s="1"/>
      <c r="G309" s="1"/>
      <c r="H309" s="1"/>
      <c r="I309" s="1"/>
      <c r="J309" s="1"/>
      <c r="K309" s="1"/>
      <c r="L309" s="1"/>
      <c r="M309" s="1"/>
    </row>
    <row r="310" spans="5:13">
      <c r="E310" s="1"/>
      <c r="F310" s="1"/>
      <c r="G310" s="1"/>
      <c r="H310" s="1"/>
      <c r="I310" s="1"/>
      <c r="J310" s="1"/>
      <c r="K310" s="1"/>
      <c r="L310" s="1"/>
      <c r="M310" s="1"/>
    </row>
    <row r="311" spans="5:13">
      <c r="E311" s="1"/>
      <c r="F311" s="1"/>
      <c r="G311" s="1"/>
      <c r="H311" s="1"/>
      <c r="I311" s="1"/>
      <c r="J311" s="1"/>
      <c r="K311" s="1"/>
      <c r="L311" s="1"/>
      <c r="M311" s="1"/>
    </row>
    <row r="312" spans="5:13">
      <c r="E312" s="1"/>
      <c r="F312" s="1"/>
      <c r="G312" s="1"/>
      <c r="H312" s="1"/>
      <c r="I312" s="1"/>
      <c r="J312" s="1"/>
      <c r="K312" s="1"/>
      <c r="L312" s="1"/>
      <c r="M312" s="1"/>
    </row>
    <row r="313" spans="5:13">
      <c r="E313" s="1"/>
      <c r="F313" s="1"/>
      <c r="G313" s="1"/>
      <c r="H313" s="1"/>
      <c r="I313" s="1"/>
      <c r="J313" s="1"/>
      <c r="K313" s="1"/>
      <c r="L313" s="1"/>
      <c r="M313" s="1"/>
    </row>
    <row r="314" spans="5:13">
      <c r="E314" s="1"/>
      <c r="F314" s="1"/>
      <c r="G314" s="1"/>
      <c r="H314" s="1"/>
      <c r="I314" s="1"/>
      <c r="J314" s="1"/>
      <c r="K314" s="1"/>
      <c r="L314" s="1"/>
      <c r="M314" s="1"/>
    </row>
    <row r="315" spans="5:13">
      <c r="E315" s="1"/>
      <c r="F315" s="1"/>
      <c r="G315" s="1"/>
      <c r="H315" s="1"/>
      <c r="I315" s="1"/>
      <c r="J315" s="1"/>
      <c r="K315" s="1"/>
      <c r="L315" s="1"/>
      <c r="M315" s="1"/>
    </row>
    <row r="316" spans="5:13">
      <c r="E316" s="1"/>
      <c r="F316" s="1"/>
      <c r="G316" s="1"/>
      <c r="H316" s="1"/>
      <c r="I316" s="1"/>
      <c r="J316" s="1"/>
      <c r="K316" s="1"/>
      <c r="L316" s="1"/>
      <c r="M316" s="1"/>
    </row>
    <row r="317" spans="5:13">
      <c r="E317" s="1"/>
      <c r="F317" s="1"/>
      <c r="G317" s="1"/>
      <c r="H317" s="1"/>
      <c r="I317" s="1"/>
      <c r="J317" s="1"/>
      <c r="K317" s="1"/>
      <c r="L317" s="1"/>
      <c r="M317" s="1"/>
    </row>
    <row r="318" spans="5:13">
      <c r="E318" s="1"/>
      <c r="F318" s="1"/>
      <c r="G318" s="1"/>
      <c r="H318" s="1"/>
      <c r="I318" s="1"/>
      <c r="J318" s="1"/>
      <c r="K318" s="1"/>
      <c r="L318" s="1"/>
      <c r="M318" s="1"/>
    </row>
    <row r="319" spans="5:13">
      <c r="E319" s="1"/>
      <c r="F319" s="1"/>
      <c r="G319" s="1"/>
      <c r="H319" s="1"/>
      <c r="I319" s="1"/>
      <c r="J319" s="1"/>
      <c r="K319" s="1"/>
      <c r="L319" s="1"/>
      <c r="M319" s="1"/>
    </row>
    <row r="320" spans="5:13">
      <c r="E320" s="1"/>
      <c r="F320" s="1"/>
      <c r="G320" s="1"/>
      <c r="H320" s="1"/>
      <c r="I320" s="1"/>
      <c r="J320" s="1"/>
      <c r="K320" s="1"/>
      <c r="L320" s="1"/>
      <c r="M320" s="1"/>
    </row>
    <row r="321" spans="5:13">
      <c r="E321" s="1"/>
      <c r="F321" s="1"/>
      <c r="G321" s="1"/>
      <c r="H321" s="1"/>
      <c r="I321" s="1"/>
      <c r="J321" s="1"/>
      <c r="K321" s="1"/>
      <c r="L321" s="1"/>
      <c r="M321" s="1"/>
    </row>
    <row r="322" spans="5:13">
      <c r="E322" s="1"/>
      <c r="F322" s="1"/>
      <c r="G322" s="1"/>
      <c r="H322" s="1"/>
      <c r="I322" s="1"/>
      <c r="J322" s="1"/>
      <c r="K322" s="1"/>
      <c r="L322" s="1"/>
      <c r="M322" s="1"/>
    </row>
    <row r="323" spans="5:13">
      <c r="E323" s="1"/>
      <c r="F323" s="1"/>
      <c r="G323" s="1"/>
      <c r="H323" s="1"/>
      <c r="I323" s="1"/>
      <c r="J323" s="1"/>
      <c r="K323" s="1"/>
      <c r="L323" s="1"/>
      <c r="M323" s="1"/>
    </row>
    <row r="324" spans="5:13">
      <c r="E324" s="1"/>
      <c r="F324" s="1"/>
      <c r="G324" s="1"/>
      <c r="H324" s="1"/>
      <c r="I324" s="1"/>
      <c r="J324" s="1"/>
      <c r="K324" s="1"/>
      <c r="L324" s="1"/>
      <c r="M324" s="1"/>
    </row>
    <row r="325" spans="5:13">
      <c r="E325" s="1"/>
      <c r="F325" s="1"/>
      <c r="G325" s="1"/>
      <c r="H325" s="1"/>
      <c r="I325" s="1"/>
      <c r="J325" s="1"/>
      <c r="K325" s="1"/>
      <c r="L325" s="1"/>
      <c r="M325" s="1"/>
    </row>
    <row r="326" spans="5:13">
      <c r="E326" s="1"/>
      <c r="F326" s="1"/>
      <c r="G326" s="1"/>
      <c r="H326" s="1"/>
      <c r="I326" s="1"/>
      <c r="J326" s="1"/>
      <c r="K326" s="1"/>
      <c r="L326" s="1"/>
      <c r="M326" s="1"/>
    </row>
    <row r="327" spans="5:13">
      <c r="E327" s="1"/>
      <c r="F327" s="1"/>
      <c r="G327" s="1"/>
      <c r="H327" s="1"/>
      <c r="I327" s="1"/>
      <c r="J327" s="1"/>
      <c r="K327" s="1"/>
      <c r="L327" s="1"/>
      <c r="M327" s="1"/>
    </row>
    <row r="328" spans="5:13">
      <c r="E328" s="1"/>
      <c r="F328" s="1"/>
      <c r="G328" s="1"/>
      <c r="H328" s="1"/>
      <c r="I328" s="1"/>
      <c r="J328" s="1"/>
      <c r="K328" s="1"/>
      <c r="L328" s="1"/>
      <c r="M328" s="1"/>
    </row>
    <row r="329" spans="5:13">
      <c r="E329" s="1"/>
      <c r="F329" s="1"/>
      <c r="G329" s="1"/>
      <c r="H329" s="1"/>
      <c r="I329" s="1"/>
      <c r="J329" s="1"/>
      <c r="K329" s="1"/>
      <c r="L329" s="1"/>
      <c r="M329" s="1"/>
    </row>
    <row r="330" spans="5:13">
      <c r="E330" s="1"/>
      <c r="F330" s="1"/>
      <c r="G330" s="1"/>
      <c r="H330" s="1"/>
      <c r="I330" s="1"/>
      <c r="J330" s="1"/>
      <c r="K330" s="1"/>
      <c r="L330" s="1"/>
      <c r="M330" s="1"/>
    </row>
    <row r="331" spans="5:13">
      <c r="E331" s="1"/>
      <c r="F331" s="1"/>
      <c r="G331" s="1"/>
      <c r="H331" s="1"/>
      <c r="I331" s="1"/>
      <c r="J331" s="1"/>
      <c r="K331" s="1"/>
      <c r="L331" s="1"/>
      <c r="M331" s="1"/>
    </row>
    <row r="332" spans="5:13">
      <c r="E332" s="1"/>
      <c r="F332" s="1"/>
      <c r="G332" s="1"/>
      <c r="H332" s="1"/>
      <c r="I332" s="1"/>
      <c r="J332" s="1"/>
      <c r="K332" s="1"/>
      <c r="L332" s="1"/>
      <c r="M332" s="1"/>
    </row>
    <row r="333" spans="5:13">
      <c r="E333" s="1"/>
      <c r="F333" s="1"/>
      <c r="G333" s="1"/>
      <c r="H333" s="1"/>
      <c r="I333" s="1"/>
      <c r="J333" s="1"/>
      <c r="K333" s="1"/>
      <c r="L333" s="1"/>
      <c r="M333" s="1"/>
    </row>
    <row r="334" spans="5:13">
      <c r="E334" s="1"/>
      <c r="F334" s="1"/>
      <c r="G334" s="1"/>
      <c r="H334" s="1"/>
      <c r="I334" s="1"/>
      <c r="J334" s="1"/>
      <c r="K334" s="1"/>
      <c r="L334" s="1"/>
      <c r="M334" s="1"/>
    </row>
    <row r="335" spans="5:13">
      <c r="E335" s="1"/>
      <c r="F335" s="1"/>
      <c r="G335" s="1"/>
      <c r="H335" s="1"/>
      <c r="I335" s="1"/>
      <c r="J335" s="1"/>
      <c r="K335" s="1"/>
      <c r="L335" s="1"/>
      <c r="M335" s="1"/>
    </row>
    <row r="336" spans="5:13">
      <c r="E336" s="1"/>
      <c r="F336" s="1"/>
      <c r="G336" s="1"/>
      <c r="H336" s="1"/>
      <c r="I336" s="1"/>
      <c r="J336" s="1"/>
      <c r="K336" s="1"/>
      <c r="L336" s="1"/>
      <c r="M336" s="1"/>
    </row>
    <row r="337" spans="5:13">
      <c r="E337" s="1"/>
      <c r="F337" s="1"/>
      <c r="G337" s="1"/>
      <c r="H337" s="1"/>
      <c r="I337" s="1"/>
      <c r="J337" s="1"/>
      <c r="K337" s="1"/>
      <c r="L337" s="1"/>
      <c r="M337" s="1"/>
    </row>
    <row r="338" spans="5:13">
      <c r="E338" s="1"/>
      <c r="F338" s="1"/>
      <c r="G338" s="1"/>
      <c r="H338" s="1"/>
      <c r="I338" s="1"/>
      <c r="J338" s="1"/>
      <c r="K338" s="1"/>
      <c r="L338" s="1"/>
      <c r="M338" s="1"/>
    </row>
    <row r="339" spans="5:13">
      <c r="E339" s="1"/>
      <c r="F339" s="1"/>
      <c r="G339" s="1"/>
      <c r="H339" s="1"/>
      <c r="I339" s="1"/>
      <c r="J339" s="1"/>
      <c r="K339" s="1"/>
      <c r="L339" s="1"/>
      <c r="M339" s="1"/>
    </row>
    <row r="340" spans="5:13">
      <c r="E340" s="1"/>
      <c r="F340" s="1"/>
      <c r="G340" s="1"/>
      <c r="H340" s="1"/>
      <c r="I340" s="1"/>
      <c r="J340" s="1"/>
      <c r="K340" s="1"/>
      <c r="L340" s="1"/>
      <c r="M340" s="1"/>
    </row>
    <row r="341" spans="5:13">
      <c r="E341" s="1"/>
      <c r="F341" s="1"/>
      <c r="G341" s="1"/>
      <c r="H341" s="1"/>
      <c r="I341" s="1"/>
      <c r="J341" s="1"/>
      <c r="K341" s="1"/>
      <c r="L341" s="1"/>
      <c r="M341" s="1"/>
    </row>
    <row r="342" spans="5:13">
      <c r="E342" s="1"/>
      <c r="F342" s="1"/>
      <c r="G342" s="1"/>
      <c r="H342" s="1"/>
      <c r="I342" s="1"/>
      <c r="J342" s="1"/>
      <c r="K342" s="1"/>
      <c r="L342" s="1"/>
      <c r="M342" s="1"/>
    </row>
    <row r="343" spans="5:13">
      <c r="E343" s="1"/>
      <c r="F343" s="1"/>
      <c r="G343" s="1"/>
      <c r="H343" s="1"/>
      <c r="I343" s="1"/>
      <c r="J343" s="1"/>
      <c r="K343" s="1"/>
      <c r="L343" s="1"/>
      <c r="M343" s="1"/>
    </row>
    <row r="344" spans="5:13">
      <c r="E344" s="1"/>
      <c r="F344" s="1"/>
      <c r="G344" s="1"/>
      <c r="H344" s="1"/>
      <c r="I344" s="1"/>
      <c r="J344" s="1"/>
      <c r="K344" s="1"/>
      <c r="L344" s="1"/>
      <c r="M344" s="1"/>
    </row>
    <row r="345" spans="5:13">
      <c r="E345" s="1"/>
      <c r="F345" s="1"/>
      <c r="G345" s="1"/>
      <c r="H345" s="1"/>
      <c r="I345" s="1"/>
      <c r="J345" s="1"/>
      <c r="K345" s="1"/>
      <c r="L345" s="1"/>
      <c r="M345" s="1"/>
    </row>
    <row r="346" spans="5:13">
      <c r="E346" s="1"/>
      <c r="F346" s="1"/>
      <c r="G346" s="1"/>
      <c r="H346" s="1"/>
      <c r="I346" s="1"/>
      <c r="J346" s="1"/>
      <c r="K346" s="1"/>
      <c r="L346" s="1"/>
      <c r="M346" s="1"/>
    </row>
  </sheetData>
  <sheetProtection algorithmName="SHA-512" hashValue="4xZgYPOKIBcpcFam8cLCrf6nCgS53iu6LuLCLcjUxyVcg5WQSTItlN/ybYnrdWr7Dg9/fQLuLMKB8oIJE8qwHg==" saltValue="mmE26A1RwP+3W5o+kvdq/A==" spinCount="100000" sheet="1" objects="1" scenarios="1"/>
  <mergeCells count="2">
    <mergeCell ref="A7:B7"/>
    <mergeCell ref="A8:B8"/>
  </mergeCells>
  <phoneticPr fontId="24" type="noConversion"/>
  <conditionalFormatting sqref="H12">
    <cfRule type="cellIs" dxfId="5" priority="3" operator="lessThan">
      <formula>1</formula>
    </cfRule>
    <cfRule type="cellIs" dxfId="4" priority="4" operator="greaterThan">
      <formula>1</formula>
    </cfRule>
  </conditionalFormatting>
  <conditionalFormatting sqref="K12">
    <cfRule type="cellIs" dxfId="3" priority="1" operator="lessThan">
      <formula>1</formula>
    </cfRule>
    <cfRule type="cellIs" dxfId="2" priority="2" operator="greaterThan">
      <formula>1</formula>
    </cfRule>
  </conditionalFormatting>
  <pageMargins left="0.25" right="0.25" top="0.75" bottom="0.75" header="0.3" footer="0.3"/>
  <pageSetup paperSize="9" scale="7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0000000}">
          <x14:formula1>
            <xm:f>Data!$B$17:$B$25</xm:f>
          </x14:formula1>
          <xm:sqref>E11:G11 N9:Q9</xm:sqref>
        </x14:dataValidation>
        <x14:dataValidation type="list" allowBlank="1" showInputMessage="1" showErrorMessage="1" xr:uid="{00000000-0002-0000-0400-000001000000}">
          <x14:formula1>
            <xm:f>Data!$D$17:$D$25</xm:f>
          </x14:formula1>
          <xm:sqref>E10:G10</xm:sqref>
        </x14:dataValidation>
        <x14:dataValidation type="list" allowBlank="1" showInputMessage="1" showErrorMessage="1" xr:uid="{00000000-0002-0000-0400-000002000000}">
          <x14:formula1>
            <xm:f>Data!$B$27:$B$28</xm:f>
          </x14:formula1>
          <xm:sqref>I11:J11 N10:Q10</xm:sqref>
        </x14:dataValidation>
        <x14:dataValidation type="list" allowBlank="1" showInputMessage="1" showErrorMessage="1" xr:uid="{00000000-0002-0000-0400-000003000000}">
          <x14:formula1>
            <xm:f>Data!$N$4:$N$19</xm:f>
          </x14:formula1>
          <xm:sqref>D7</xm:sqref>
        </x14:dataValidation>
        <x14:dataValidation type="list" allowBlank="1" showInputMessage="1" showErrorMessage="1" xr:uid="{00000000-0002-0000-0400-000004000000}">
          <x14:formula1>
            <xm:f>Data!$I$21:$I$22</xm:f>
          </x14:formula1>
          <xm:sqref>D8</xm:sqref>
        </x14:dataValidation>
        <x14:dataValidation type="list" allowBlank="1" showInputMessage="1" showErrorMessage="1" xr:uid="{00000000-0002-0000-0400-000005000000}">
          <x14:formula1>
            <xm:f>Data!$H$4:$H$20</xm:f>
          </x14:formula1>
          <xm:sqref>D4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178"/>
  <sheetViews>
    <sheetView showGridLines="0" zoomScale="90" zoomScaleNormal="90" workbookViewId="0">
      <selection activeCell="A95" sqref="A95"/>
    </sheetView>
  </sheetViews>
  <sheetFormatPr defaultColWidth="9.140625" defaultRowHeight="15"/>
  <cols>
    <col min="1" max="1" width="5.42578125" customWidth="1"/>
    <col min="2" max="2" width="9" style="15" customWidth="1"/>
    <col min="3" max="3" width="32.7109375" style="16" customWidth="1"/>
    <col min="4" max="4" width="5.42578125" bestFit="1" customWidth="1"/>
    <col min="5" max="5" width="6.85546875" bestFit="1" customWidth="1"/>
    <col min="6" max="7" width="6" style="1" bestFit="1" customWidth="1"/>
    <col min="8" max="8" width="5.42578125" bestFit="1" customWidth="1"/>
    <col min="9" max="9" width="7.140625" bestFit="1" customWidth="1"/>
    <col min="10" max="11" width="6" style="1" bestFit="1" customWidth="1"/>
    <col min="12" max="12" width="5.42578125" customWidth="1"/>
    <col min="13" max="13" width="6.85546875" bestFit="1" customWidth="1"/>
    <col min="14" max="15" width="6" style="1" bestFit="1" customWidth="1"/>
    <col min="16" max="16" width="9.140625" style="1" customWidth="1"/>
    <col min="17" max="17" width="8.42578125" style="1" bestFit="1" customWidth="1"/>
    <col min="18" max="18" width="8.7109375" style="4" bestFit="1" customWidth="1"/>
    <col min="19" max="19" width="9" style="4" bestFit="1" customWidth="1"/>
    <col min="20" max="20" width="10.42578125" style="1" customWidth="1"/>
    <col min="21" max="21" width="9.28515625" style="1" customWidth="1"/>
    <col min="22" max="22" width="8.42578125" style="1" bestFit="1" customWidth="1"/>
    <col min="23" max="23" width="3.85546875" customWidth="1"/>
  </cols>
  <sheetData>
    <row r="1" spans="1:22" ht="27.75">
      <c r="A1" s="14"/>
    </row>
    <row r="3" spans="1:22">
      <c r="A3" s="17"/>
    </row>
    <row r="4" spans="1:22" ht="22.5">
      <c r="A4" s="125" t="s">
        <v>16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22" ht="19.5">
      <c r="A5" s="126" t="str">
        <f>MARKAH!D1</f>
        <v>Semester I, 2023/2024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</row>
    <row r="6" spans="1:22">
      <c r="A6" s="17"/>
    </row>
    <row r="7" spans="1:22" ht="30">
      <c r="A7" s="18"/>
      <c r="B7" s="19"/>
      <c r="C7" s="127" t="s">
        <v>17</v>
      </c>
      <c r="D7" s="127"/>
      <c r="E7" s="127"/>
      <c r="F7" s="129" t="s">
        <v>18</v>
      </c>
      <c r="G7" s="129"/>
      <c r="H7" s="129"/>
      <c r="I7" s="129"/>
      <c r="J7" s="129"/>
      <c r="K7" s="129"/>
      <c r="L7" s="129"/>
      <c r="M7" s="129"/>
      <c r="N7" s="129"/>
    </row>
    <row r="8" spans="1:22" ht="33.6" customHeight="1">
      <c r="A8" s="17"/>
      <c r="C8" s="128">
        <f>MARKAH!D2</f>
        <v>0</v>
      </c>
      <c r="D8" s="128"/>
      <c r="E8" s="128"/>
      <c r="F8" s="128">
        <f>MARKAH!D3</f>
        <v>0</v>
      </c>
      <c r="G8" s="128"/>
      <c r="H8" s="128"/>
      <c r="I8" s="128"/>
      <c r="J8" s="128"/>
      <c r="K8" s="128"/>
      <c r="L8" s="128"/>
      <c r="M8" s="128"/>
      <c r="N8" s="128"/>
    </row>
    <row r="9" spans="1:22">
      <c r="A9" s="17"/>
      <c r="C9" s="129" t="s">
        <v>19</v>
      </c>
      <c r="D9" s="129"/>
      <c r="E9" s="129"/>
      <c r="F9" s="129" t="s">
        <v>20</v>
      </c>
      <c r="G9" s="129"/>
      <c r="H9" s="129"/>
      <c r="I9" s="129"/>
      <c r="J9" s="129"/>
      <c r="K9" s="129"/>
      <c r="L9" s="129"/>
      <c r="M9" s="129"/>
      <c r="N9" s="129"/>
    </row>
    <row r="10" spans="1:22" ht="33" customHeight="1">
      <c r="A10" s="17"/>
      <c r="C10" s="128">
        <f>MARKAH!D4</f>
        <v>0</v>
      </c>
      <c r="D10" s="128"/>
      <c r="E10" s="128"/>
      <c r="F10" s="128" t="str">
        <f>MARKAH!D5</f>
        <v/>
      </c>
      <c r="G10" s="128"/>
      <c r="H10" s="128"/>
      <c r="I10" s="128"/>
      <c r="J10" s="128"/>
      <c r="K10" s="128"/>
      <c r="L10" s="128"/>
      <c r="M10" s="128"/>
      <c r="N10" s="128"/>
    </row>
    <row r="11" spans="1:22">
      <c r="A11" s="17"/>
    </row>
    <row r="12" spans="1:22">
      <c r="A12" s="17"/>
    </row>
    <row r="13" spans="1:22" ht="18" customHeight="1">
      <c r="D13" s="131" t="str">
        <f>MARKAH!E10</f>
        <v>MQF1</v>
      </c>
      <c r="E13" s="132"/>
      <c r="F13" s="132"/>
      <c r="G13" s="132"/>
      <c r="H13" s="131" t="str">
        <f>MARKAH!F10</f>
        <v>MQF6</v>
      </c>
      <c r="I13" s="132"/>
      <c r="J13" s="132"/>
      <c r="K13" s="132"/>
      <c r="L13" s="131" t="str">
        <f>MARKAH!G10</f>
        <v>MQF5</v>
      </c>
      <c r="M13" s="132"/>
      <c r="N13" s="132"/>
      <c r="O13" s="132"/>
      <c r="P13" s="130"/>
      <c r="Q13" s="20"/>
      <c r="T13" s="21"/>
      <c r="U13" s="21"/>
      <c r="V13" s="21"/>
    </row>
    <row r="14" spans="1:22" ht="18.75">
      <c r="A14" s="17"/>
      <c r="B14" s="22"/>
      <c r="C14" s="23"/>
      <c r="D14" s="133" t="str">
        <f>MARKAH!E11</f>
        <v>CLO1</v>
      </c>
      <c r="E14" s="133"/>
      <c r="F14" s="133"/>
      <c r="G14" s="133"/>
      <c r="H14" s="133" t="str">
        <f>MARKAH!F11</f>
        <v>CLO2</v>
      </c>
      <c r="I14" s="133"/>
      <c r="J14" s="133"/>
      <c r="K14" s="133"/>
      <c r="L14" s="133" t="str">
        <f>MARKAH!G11</f>
        <v>CLO3</v>
      </c>
      <c r="M14" s="133"/>
      <c r="N14" s="133"/>
      <c r="O14" s="133"/>
      <c r="P14" s="130"/>
      <c r="Q14" s="20"/>
      <c r="T14" s="24"/>
      <c r="U14" s="24"/>
      <c r="V14" s="24"/>
    </row>
    <row r="15" spans="1:22" s="27" customFormat="1" ht="38.25">
      <c r="A15" s="25" t="s">
        <v>0</v>
      </c>
      <c r="B15" s="26" t="s">
        <v>63</v>
      </c>
      <c r="C15" s="25" t="s">
        <v>1</v>
      </c>
      <c r="D15" s="109">
        <f>MARKAH!E12</f>
        <v>0.2</v>
      </c>
      <c r="E15" s="109">
        <v>1</v>
      </c>
      <c r="F15" s="110" t="s">
        <v>64</v>
      </c>
      <c r="G15" s="110" t="s">
        <v>65</v>
      </c>
      <c r="H15" s="109">
        <f>MARKAH!F12</f>
        <v>0.5</v>
      </c>
      <c r="I15" s="109">
        <v>1</v>
      </c>
      <c r="J15" s="110" t="s">
        <v>64</v>
      </c>
      <c r="K15" s="110" t="s">
        <v>65</v>
      </c>
      <c r="L15" s="109">
        <f>MARKAH!G12</f>
        <v>0.3</v>
      </c>
      <c r="M15" s="109">
        <v>1</v>
      </c>
      <c r="N15" s="110" t="s">
        <v>64</v>
      </c>
      <c r="O15" s="110" t="s">
        <v>65</v>
      </c>
      <c r="P15" s="10" t="s">
        <v>66</v>
      </c>
      <c r="Q15" s="63" t="s">
        <v>13</v>
      </c>
      <c r="R15" s="9" t="s">
        <v>64</v>
      </c>
      <c r="S15" s="9" t="s">
        <v>65</v>
      </c>
      <c r="T15" s="10" t="s">
        <v>68</v>
      </c>
      <c r="U15" s="10" t="s">
        <v>67</v>
      </c>
      <c r="V15" s="9" t="s">
        <v>69</v>
      </c>
    </row>
    <row r="16" spans="1:22">
      <c r="A16" s="111">
        <f>IF(ISBLANK(MARKAH!A13),"",MARKAH!A13)</f>
        <v>1</v>
      </c>
      <c r="B16" s="111" t="str">
        <f>IF(ISBLANK(MARKAH!C13),"",MARKAH!C13)</f>
        <v/>
      </c>
      <c r="C16" s="115" t="str">
        <f>IF(ISBLANK(MARKAH!D13),"",MARKAH!D13)</f>
        <v/>
      </c>
      <c r="D16" s="111">
        <f>IF(ISNUMBER(A16),MARKAH!E13,"")</f>
        <v>0</v>
      </c>
      <c r="E16" s="112">
        <f>IF(ISNUMBER($A16),D16/D$15,"")</f>
        <v>0</v>
      </c>
      <c r="F16" s="100" t="str">
        <f t="shared" ref="F16:F60" si="0">IF(ISNUMBER(E16),VLOOKUP(E16,GradePoint,2),"")</f>
        <v>F</v>
      </c>
      <c r="G16" s="112">
        <f t="shared" ref="G16:G103" si="1">IF(ISNUMBER(E16),VLOOKUP(E16,GradePoint,3),"")</f>
        <v>0</v>
      </c>
      <c r="H16" s="100">
        <f>IF(ISNUMBER(A16),MARKAH!F13,"")</f>
        <v>0</v>
      </c>
      <c r="I16" s="112">
        <f>IF(ISNUMBER($H16),H16/H$15,"")</f>
        <v>0</v>
      </c>
      <c r="J16" s="100" t="str">
        <f t="shared" ref="J16:J103" si="2">IF(ISNUMBER(I16),VLOOKUP(I16,GradePoint,2),"")</f>
        <v>F</v>
      </c>
      <c r="K16" s="112">
        <f t="shared" ref="K16:K103" si="3">IF(ISNUMBER(I16),VLOOKUP(I16,GradePoint,3),"")</f>
        <v>0</v>
      </c>
      <c r="L16" s="100">
        <f>IF(ISNUMBER(A16),MARKAH!G13,"")</f>
        <v>0</v>
      </c>
      <c r="M16" s="112">
        <f>IF(ISNUMBER($L16),L16/L$15,"")</f>
        <v>0</v>
      </c>
      <c r="N16" s="100" t="str">
        <f t="shared" ref="N16:N103" si="4">IF(ISNUMBER(M16),VLOOKUP(M16,GradePoint,2),"")</f>
        <v>F</v>
      </c>
      <c r="O16" s="112">
        <f t="shared" ref="O16:O103" si="5">IF(ISNUMBER(M16),VLOOKUP(M16,GradePoint,3),"")</f>
        <v>0</v>
      </c>
      <c r="P16" s="112">
        <f>IF(ISNUMBER($A16),D16+H16+L16,"")</f>
        <v>0</v>
      </c>
      <c r="Q16" s="100">
        <f>IF(ISNUMBER(P16),CEILING(P16,1),"")</f>
        <v>0</v>
      </c>
      <c r="R16" s="113" t="str">
        <f t="shared" ref="R16:R60" si="6">IF(B16="","",IF(ISNUMBER(Q16),VLOOKUP(Q16,GradePoint,2),""))</f>
        <v/>
      </c>
      <c r="S16" s="113">
        <f t="shared" ref="S16:S103" si="7">IF(ISNUMBER(Q16),VLOOKUP(Q16,GradePoint,3),"")</f>
        <v>0</v>
      </c>
      <c r="T16" s="112">
        <f>IF(ISNUMBER(P16),MARKAH!I13,"")</f>
        <v>0</v>
      </c>
      <c r="U16" s="112">
        <f>IF(ISNUMBER(P16),MARKAH!J13,"")</f>
        <v>0</v>
      </c>
      <c r="V16" s="114">
        <f>IF(ISNUMBER(U16),CEILING(SUM(T16:U16),1),"")</f>
        <v>0</v>
      </c>
    </row>
    <row r="17" spans="1:22">
      <c r="A17" s="111">
        <f>IF(ISBLANK(MARKAH!A14),"",MARKAH!A14)</f>
        <v>2</v>
      </c>
      <c r="B17" s="111" t="str">
        <f>IF(ISBLANK(MARKAH!C14),"",MARKAH!C14)</f>
        <v/>
      </c>
      <c r="C17" s="115" t="str">
        <f>IF(ISBLANK(MARKAH!D14),"",MARKAH!D14)</f>
        <v/>
      </c>
      <c r="D17" s="111">
        <f>IF(ISNUMBER(A17),MARKAH!E14,"")</f>
        <v>0</v>
      </c>
      <c r="E17" s="112">
        <f t="shared" ref="E17:E60" si="8">IF(ISNUMBER($A17),D17/D$15,"")</f>
        <v>0</v>
      </c>
      <c r="F17" s="100" t="str">
        <f t="shared" si="0"/>
        <v>F</v>
      </c>
      <c r="G17" s="112">
        <f t="shared" si="1"/>
        <v>0</v>
      </c>
      <c r="H17" s="100">
        <f>IF(ISNUMBER(A17),MARKAH!F14,"")</f>
        <v>0</v>
      </c>
      <c r="I17" s="112">
        <f t="shared" ref="I17:I60" si="9">IF(ISNUMBER($H17),H17/H$15,"")</f>
        <v>0</v>
      </c>
      <c r="J17" s="100" t="str">
        <f t="shared" si="2"/>
        <v>F</v>
      </c>
      <c r="K17" s="112">
        <f t="shared" si="3"/>
        <v>0</v>
      </c>
      <c r="L17" s="100">
        <f>IF(ISNUMBER(A17),MARKAH!G14,"")</f>
        <v>0</v>
      </c>
      <c r="M17" s="112">
        <f t="shared" ref="M17:M60" si="10">IF(ISNUMBER($L17),L17/L$15,"")</f>
        <v>0</v>
      </c>
      <c r="N17" s="100" t="str">
        <f t="shared" si="4"/>
        <v>F</v>
      </c>
      <c r="O17" s="112">
        <f t="shared" si="5"/>
        <v>0</v>
      </c>
      <c r="P17" s="112">
        <f t="shared" ref="P17:P103" si="11">IF(ISNUMBER($A17),D17+H17+L17,"")</f>
        <v>0</v>
      </c>
      <c r="Q17" s="100">
        <f t="shared" ref="Q17:Q103" si="12">IF(ISNUMBER(P17),CEILING(P17,1),"")</f>
        <v>0</v>
      </c>
      <c r="R17" s="113" t="str">
        <f t="shared" si="6"/>
        <v/>
      </c>
      <c r="S17" s="113">
        <f t="shared" si="7"/>
        <v>0</v>
      </c>
      <c r="T17" s="112">
        <f>IF(ISNUMBER(P17),MARKAH!I14,"")</f>
        <v>0</v>
      </c>
      <c r="U17" s="112">
        <f>IF(ISNUMBER(P17),MARKAH!J14,"")</f>
        <v>0</v>
      </c>
      <c r="V17" s="114">
        <f t="shared" ref="V17:V103" si="13">IF(ISNUMBER(U17),CEILING(SUM(T17:U17),1),"")</f>
        <v>0</v>
      </c>
    </row>
    <row r="18" spans="1:22">
      <c r="A18" s="111">
        <f>IF(ISBLANK(MARKAH!A15),"",MARKAH!A15)</f>
        <v>3</v>
      </c>
      <c r="B18" s="111" t="str">
        <f>IF(ISBLANK(MARKAH!C15),"",MARKAH!C15)</f>
        <v/>
      </c>
      <c r="C18" s="115" t="str">
        <f>IF(ISBLANK(MARKAH!D15),"",MARKAH!D15)</f>
        <v/>
      </c>
      <c r="D18" s="111">
        <f>IF(ISNUMBER(A18),MARKAH!E15,"")</f>
        <v>0</v>
      </c>
      <c r="E18" s="112">
        <f t="shared" si="8"/>
        <v>0</v>
      </c>
      <c r="F18" s="100" t="str">
        <f t="shared" si="0"/>
        <v>F</v>
      </c>
      <c r="G18" s="112">
        <f t="shared" si="1"/>
        <v>0</v>
      </c>
      <c r="H18" s="100">
        <f>IF(ISNUMBER(A18),MARKAH!F15,"")</f>
        <v>0</v>
      </c>
      <c r="I18" s="112">
        <f t="shared" si="9"/>
        <v>0</v>
      </c>
      <c r="J18" s="100" t="str">
        <f t="shared" si="2"/>
        <v>F</v>
      </c>
      <c r="K18" s="112">
        <f t="shared" si="3"/>
        <v>0</v>
      </c>
      <c r="L18" s="100">
        <f>IF(ISNUMBER(A18),MARKAH!G15,"")</f>
        <v>0</v>
      </c>
      <c r="M18" s="112">
        <f t="shared" si="10"/>
        <v>0</v>
      </c>
      <c r="N18" s="100" t="str">
        <f t="shared" si="4"/>
        <v>F</v>
      </c>
      <c r="O18" s="112">
        <f t="shared" si="5"/>
        <v>0</v>
      </c>
      <c r="P18" s="112">
        <f t="shared" si="11"/>
        <v>0</v>
      </c>
      <c r="Q18" s="100">
        <f t="shared" si="12"/>
        <v>0</v>
      </c>
      <c r="R18" s="113" t="str">
        <f t="shared" si="6"/>
        <v/>
      </c>
      <c r="S18" s="113">
        <f t="shared" si="7"/>
        <v>0</v>
      </c>
      <c r="T18" s="112">
        <f>IF(ISNUMBER(P18),MARKAH!I15,"")</f>
        <v>0</v>
      </c>
      <c r="U18" s="112">
        <f>IF(ISNUMBER(P18),MARKAH!J15,"")</f>
        <v>0</v>
      </c>
      <c r="V18" s="114">
        <f t="shared" si="13"/>
        <v>0</v>
      </c>
    </row>
    <row r="19" spans="1:22">
      <c r="A19" s="111">
        <f>IF(ISBLANK(MARKAH!A16),"",MARKAH!A16)</f>
        <v>4</v>
      </c>
      <c r="B19" s="111" t="str">
        <f>IF(ISBLANK(MARKAH!C16),"",MARKAH!C16)</f>
        <v/>
      </c>
      <c r="C19" s="115" t="str">
        <f>IF(ISBLANK(MARKAH!D16),"",MARKAH!D16)</f>
        <v/>
      </c>
      <c r="D19" s="111">
        <f>IF(ISNUMBER(A19),MARKAH!E16,"")</f>
        <v>0</v>
      </c>
      <c r="E19" s="112">
        <f t="shared" si="8"/>
        <v>0</v>
      </c>
      <c r="F19" s="100" t="str">
        <f t="shared" si="0"/>
        <v>F</v>
      </c>
      <c r="G19" s="112">
        <f t="shared" si="1"/>
        <v>0</v>
      </c>
      <c r="H19" s="100">
        <f>IF(ISNUMBER(A19),MARKAH!F16,"")</f>
        <v>0</v>
      </c>
      <c r="I19" s="112">
        <f t="shared" si="9"/>
        <v>0</v>
      </c>
      <c r="J19" s="100" t="str">
        <f t="shared" si="2"/>
        <v>F</v>
      </c>
      <c r="K19" s="112">
        <f t="shared" si="3"/>
        <v>0</v>
      </c>
      <c r="L19" s="100">
        <f>IF(ISNUMBER(A19),MARKAH!G16,"")</f>
        <v>0</v>
      </c>
      <c r="M19" s="112">
        <f t="shared" si="10"/>
        <v>0</v>
      </c>
      <c r="N19" s="100" t="str">
        <f t="shared" si="4"/>
        <v>F</v>
      </c>
      <c r="O19" s="112">
        <f t="shared" si="5"/>
        <v>0</v>
      </c>
      <c r="P19" s="112">
        <f t="shared" si="11"/>
        <v>0</v>
      </c>
      <c r="Q19" s="100">
        <f t="shared" si="12"/>
        <v>0</v>
      </c>
      <c r="R19" s="113" t="str">
        <f t="shared" si="6"/>
        <v/>
      </c>
      <c r="S19" s="113">
        <f t="shared" si="7"/>
        <v>0</v>
      </c>
      <c r="T19" s="112">
        <f>IF(ISNUMBER(P19),MARKAH!I16,"")</f>
        <v>0</v>
      </c>
      <c r="U19" s="112">
        <f>IF(ISNUMBER(P19),MARKAH!J16,"")</f>
        <v>0</v>
      </c>
      <c r="V19" s="114">
        <f t="shared" si="13"/>
        <v>0</v>
      </c>
    </row>
    <row r="20" spans="1:22">
      <c r="A20" s="111">
        <f>IF(ISBLANK(MARKAH!A17),"",MARKAH!A17)</f>
        <v>5</v>
      </c>
      <c r="B20" s="111" t="str">
        <f>IF(ISBLANK(MARKAH!C17),"",MARKAH!C17)</f>
        <v/>
      </c>
      <c r="C20" s="115" t="str">
        <f>IF(ISBLANK(MARKAH!D17),"",MARKAH!D17)</f>
        <v/>
      </c>
      <c r="D20" s="111">
        <f>IF(ISNUMBER(A20),MARKAH!E17,"")</f>
        <v>0</v>
      </c>
      <c r="E20" s="112">
        <f t="shared" si="8"/>
        <v>0</v>
      </c>
      <c r="F20" s="100" t="str">
        <f t="shared" si="0"/>
        <v>F</v>
      </c>
      <c r="G20" s="112">
        <f t="shared" si="1"/>
        <v>0</v>
      </c>
      <c r="H20" s="100">
        <f>IF(ISNUMBER(A20),MARKAH!F17,"")</f>
        <v>0</v>
      </c>
      <c r="I20" s="112">
        <f t="shared" si="9"/>
        <v>0</v>
      </c>
      <c r="J20" s="100" t="str">
        <f t="shared" si="2"/>
        <v>F</v>
      </c>
      <c r="K20" s="112">
        <f t="shared" si="3"/>
        <v>0</v>
      </c>
      <c r="L20" s="100">
        <f>IF(ISNUMBER(A20),MARKAH!G17,"")</f>
        <v>0</v>
      </c>
      <c r="M20" s="112">
        <f t="shared" si="10"/>
        <v>0</v>
      </c>
      <c r="N20" s="100" t="str">
        <f t="shared" si="4"/>
        <v>F</v>
      </c>
      <c r="O20" s="112">
        <f t="shared" si="5"/>
        <v>0</v>
      </c>
      <c r="P20" s="112">
        <f t="shared" si="11"/>
        <v>0</v>
      </c>
      <c r="Q20" s="100">
        <f t="shared" si="12"/>
        <v>0</v>
      </c>
      <c r="R20" s="113" t="str">
        <f t="shared" si="6"/>
        <v/>
      </c>
      <c r="S20" s="113">
        <f t="shared" si="7"/>
        <v>0</v>
      </c>
      <c r="T20" s="112">
        <f>IF(ISNUMBER(P20),MARKAH!I17,"")</f>
        <v>0</v>
      </c>
      <c r="U20" s="112">
        <f>IF(ISNUMBER(P20),MARKAH!J17,"")</f>
        <v>0</v>
      </c>
      <c r="V20" s="114">
        <f t="shared" si="13"/>
        <v>0</v>
      </c>
    </row>
    <row r="21" spans="1:22">
      <c r="A21" s="111">
        <f>IF(ISBLANK(MARKAH!A18),"",MARKAH!A18)</f>
        <v>6</v>
      </c>
      <c r="B21" s="111" t="str">
        <f>IF(ISBLANK(MARKAH!C18),"",MARKAH!C18)</f>
        <v/>
      </c>
      <c r="C21" s="115" t="str">
        <f>IF(ISBLANK(MARKAH!D18),"",MARKAH!D18)</f>
        <v/>
      </c>
      <c r="D21" s="111">
        <f>IF(ISNUMBER(A21),MARKAH!E18,"")</f>
        <v>0</v>
      </c>
      <c r="E21" s="112">
        <f t="shared" si="8"/>
        <v>0</v>
      </c>
      <c r="F21" s="100" t="str">
        <f t="shared" si="0"/>
        <v>F</v>
      </c>
      <c r="G21" s="112">
        <f t="shared" si="1"/>
        <v>0</v>
      </c>
      <c r="H21" s="100">
        <f>IF(ISNUMBER(A21),MARKAH!F18,"")</f>
        <v>0</v>
      </c>
      <c r="I21" s="112">
        <f t="shared" si="9"/>
        <v>0</v>
      </c>
      <c r="J21" s="100" t="str">
        <f t="shared" si="2"/>
        <v>F</v>
      </c>
      <c r="K21" s="112">
        <f t="shared" si="3"/>
        <v>0</v>
      </c>
      <c r="L21" s="100">
        <f>IF(ISNUMBER(A21),MARKAH!G18,"")</f>
        <v>0</v>
      </c>
      <c r="M21" s="112">
        <f t="shared" si="10"/>
        <v>0</v>
      </c>
      <c r="N21" s="100" t="str">
        <f t="shared" si="4"/>
        <v>F</v>
      </c>
      <c r="O21" s="112">
        <f t="shared" si="5"/>
        <v>0</v>
      </c>
      <c r="P21" s="112">
        <f t="shared" si="11"/>
        <v>0</v>
      </c>
      <c r="Q21" s="100">
        <f t="shared" si="12"/>
        <v>0</v>
      </c>
      <c r="R21" s="113" t="str">
        <f t="shared" si="6"/>
        <v/>
      </c>
      <c r="S21" s="113">
        <f t="shared" si="7"/>
        <v>0</v>
      </c>
      <c r="T21" s="112">
        <f>IF(ISNUMBER(P21),MARKAH!I18,"")</f>
        <v>0</v>
      </c>
      <c r="U21" s="112">
        <f>IF(ISNUMBER(P21),MARKAH!J18,"")</f>
        <v>0</v>
      </c>
      <c r="V21" s="114">
        <f t="shared" si="13"/>
        <v>0</v>
      </c>
    </row>
    <row r="22" spans="1:22">
      <c r="A22" s="111">
        <f>IF(ISBLANK(MARKAH!A19),"",MARKAH!A19)</f>
        <v>7</v>
      </c>
      <c r="B22" s="111" t="str">
        <f>IF(ISBLANK(MARKAH!C19),"",MARKAH!C19)</f>
        <v/>
      </c>
      <c r="C22" s="115" t="str">
        <f>IF(ISBLANK(MARKAH!D19),"",MARKAH!D19)</f>
        <v/>
      </c>
      <c r="D22" s="111">
        <f>IF(ISNUMBER(A22),MARKAH!E19,"")</f>
        <v>0</v>
      </c>
      <c r="E22" s="112">
        <f t="shared" si="8"/>
        <v>0</v>
      </c>
      <c r="F22" s="100" t="str">
        <f t="shared" si="0"/>
        <v>F</v>
      </c>
      <c r="G22" s="112">
        <f t="shared" si="1"/>
        <v>0</v>
      </c>
      <c r="H22" s="100">
        <f>IF(ISNUMBER(A22),MARKAH!F19,"")</f>
        <v>0</v>
      </c>
      <c r="I22" s="112">
        <f t="shared" si="9"/>
        <v>0</v>
      </c>
      <c r="J22" s="100" t="str">
        <f t="shared" si="2"/>
        <v>F</v>
      </c>
      <c r="K22" s="112">
        <f t="shared" si="3"/>
        <v>0</v>
      </c>
      <c r="L22" s="100">
        <f>IF(ISNUMBER(A22),MARKAH!G19,"")</f>
        <v>0</v>
      </c>
      <c r="M22" s="112">
        <f t="shared" si="10"/>
        <v>0</v>
      </c>
      <c r="N22" s="100" t="str">
        <f t="shared" si="4"/>
        <v>F</v>
      </c>
      <c r="O22" s="112">
        <f t="shared" si="5"/>
        <v>0</v>
      </c>
      <c r="P22" s="112">
        <f t="shared" si="11"/>
        <v>0</v>
      </c>
      <c r="Q22" s="100">
        <f t="shared" si="12"/>
        <v>0</v>
      </c>
      <c r="R22" s="113" t="str">
        <f t="shared" si="6"/>
        <v/>
      </c>
      <c r="S22" s="113">
        <f t="shared" si="7"/>
        <v>0</v>
      </c>
      <c r="T22" s="112">
        <f>IF(ISNUMBER(P22),MARKAH!I19,"")</f>
        <v>0</v>
      </c>
      <c r="U22" s="112">
        <f>IF(ISNUMBER(P22),MARKAH!J19,"")</f>
        <v>0</v>
      </c>
      <c r="V22" s="114">
        <f t="shared" si="13"/>
        <v>0</v>
      </c>
    </row>
    <row r="23" spans="1:22">
      <c r="A23" s="111">
        <f>IF(ISBLANK(MARKAH!A20),"",MARKAH!A20)</f>
        <v>8</v>
      </c>
      <c r="B23" s="111" t="str">
        <f>IF(ISBLANK(MARKAH!C20),"",MARKAH!C20)</f>
        <v/>
      </c>
      <c r="C23" s="115" t="str">
        <f>IF(ISBLANK(MARKAH!D20),"",MARKAH!D20)</f>
        <v/>
      </c>
      <c r="D23" s="111">
        <f>IF(ISNUMBER(A23),MARKAH!E20,"")</f>
        <v>0</v>
      </c>
      <c r="E23" s="112">
        <f t="shared" si="8"/>
        <v>0</v>
      </c>
      <c r="F23" s="100" t="str">
        <f t="shared" si="0"/>
        <v>F</v>
      </c>
      <c r="G23" s="112">
        <f t="shared" si="1"/>
        <v>0</v>
      </c>
      <c r="H23" s="100">
        <f>IF(ISNUMBER(A23),MARKAH!F20,"")</f>
        <v>0</v>
      </c>
      <c r="I23" s="112">
        <f t="shared" si="9"/>
        <v>0</v>
      </c>
      <c r="J23" s="100" t="str">
        <f t="shared" si="2"/>
        <v>F</v>
      </c>
      <c r="K23" s="112">
        <f t="shared" si="3"/>
        <v>0</v>
      </c>
      <c r="L23" s="100">
        <f>IF(ISNUMBER(A23),MARKAH!G20,"")</f>
        <v>0</v>
      </c>
      <c r="M23" s="112">
        <f t="shared" si="10"/>
        <v>0</v>
      </c>
      <c r="N23" s="100" t="str">
        <f t="shared" si="4"/>
        <v>F</v>
      </c>
      <c r="O23" s="112">
        <f t="shared" ref="O23:O49" si="14">IF(ISNUMBER(M23),VLOOKUP(M23,GradePoint,3),"")</f>
        <v>0</v>
      </c>
      <c r="P23" s="112">
        <f t="shared" ref="P23:P49" si="15">IF(ISNUMBER($A23),D23+H23+L23,"")</f>
        <v>0</v>
      </c>
      <c r="Q23" s="100">
        <f t="shared" ref="Q23:Q49" si="16">IF(ISNUMBER(P23),CEILING(P23,1),"")</f>
        <v>0</v>
      </c>
      <c r="R23" s="113" t="str">
        <f t="shared" si="6"/>
        <v/>
      </c>
      <c r="S23" s="113">
        <f t="shared" ref="S23:S49" si="17">IF(ISNUMBER(Q23),VLOOKUP(Q23,GradePoint,3),"")</f>
        <v>0</v>
      </c>
      <c r="T23" s="112">
        <f>IF(ISNUMBER(P23),MARKAH!I20,"")</f>
        <v>0</v>
      </c>
      <c r="U23" s="112">
        <f>IF(ISNUMBER(P23),MARKAH!J20,"")</f>
        <v>0</v>
      </c>
      <c r="V23" s="114">
        <f t="shared" ref="V23:V49" si="18">IF(ISNUMBER(U23),CEILING(SUM(T23:U23),1),"")</f>
        <v>0</v>
      </c>
    </row>
    <row r="24" spans="1:22">
      <c r="A24" s="111">
        <f>IF(ISBLANK(MARKAH!A21),"",MARKAH!A21)</f>
        <v>9</v>
      </c>
      <c r="B24" s="111" t="str">
        <f>IF(ISBLANK(MARKAH!C21),"",MARKAH!C21)</f>
        <v/>
      </c>
      <c r="C24" s="115" t="str">
        <f>IF(ISBLANK(MARKAH!D21),"",MARKAH!D21)</f>
        <v/>
      </c>
      <c r="D24" s="111">
        <f>IF(ISNUMBER(A24),MARKAH!E21,"")</f>
        <v>0</v>
      </c>
      <c r="E24" s="112">
        <f t="shared" si="8"/>
        <v>0</v>
      </c>
      <c r="F24" s="100" t="str">
        <f t="shared" si="0"/>
        <v>F</v>
      </c>
      <c r="G24" s="112">
        <f t="shared" si="1"/>
        <v>0</v>
      </c>
      <c r="H24" s="100">
        <f>IF(ISNUMBER(A24),MARKAH!F21,"")</f>
        <v>0</v>
      </c>
      <c r="I24" s="112">
        <f t="shared" si="9"/>
        <v>0</v>
      </c>
      <c r="J24" s="100" t="str">
        <f t="shared" si="2"/>
        <v>F</v>
      </c>
      <c r="K24" s="112">
        <f t="shared" si="3"/>
        <v>0</v>
      </c>
      <c r="L24" s="100">
        <f>IF(ISNUMBER(A24),MARKAH!G21,"")</f>
        <v>0</v>
      </c>
      <c r="M24" s="112">
        <f t="shared" si="10"/>
        <v>0</v>
      </c>
      <c r="N24" s="100" t="str">
        <f t="shared" si="4"/>
        <v>F</v>
      </c>
      <c r="O24" s="112">
        <f t="shared" si="14"/>
        <v>0</v>
      </c>
      <c r="P24" s="112">
        <f t="shared" si="15"/>
        <v>0</v>
      </c>
      <c r="Q24" s="100">
        <f t="shared" si="16"/>
        <v>0</v>
      </c>
      <c r="R24" s="113" t="str">
        <f t="shared" si="6"/>
        <v/>
      </c>
      <c r="S24" s="113">
        <f t="shared" si="17"/>
        <v>0</v>
      </c>
      <c r="T24" s="112">
        <f>IF(ISNUMBER(P24),MARKAH!I21,"")</f>
        <v>0</v>
      </c>
      <c r="U24" s="112">
        <f>IF(ISNUMBER(P24),MARKAH!J21,"")</f>
        <v>0</v>
      </c>
      <c r="V24" s="114">
        <f t="shared" si="18"/>
        <v>0</v>
      </c>
    </row>
    <row r="25" spans="1:22">
      <c r="A25" s="111">
        <f>IF(ISBLANK(MARKAH!A22),"",MARKAH!A22)</f>
        <v>10</v>
      </c>
      <c r="B25" s="111" t="str">
        <f>IF(ISBLANK(MARKAH!C22),"",MARKAH!C22)</f>
        <v/>
      </c>
      <c r="C25" s="115" t="str">
        <f>IF(ISBLANK(MARKAH!D22),"",MARKAH!D22)</f>
        <v/>
      </c>
      <c r="D25" s="111">
        <f>IF(ISNUMBER(A25),MARKAH!E22,"")</f>
        <v>0</v>
      </c>
      <c r="E25" s="112">
        <f t="shared" si="8"/>
        <v>0</v>
      </c>
      <c r="F25" s="100" t="str">
        <f t="shared" si="0"/>
        <v>F</v>
      </c>
      <c r="G25" s="112">
        <f t="shared" si="1"/>
        <v>0</v>
      </c>
      <c r="H25" s="100">
        <f>IF(ISNUMBER(A25),MARKAH!F22,"")</f>
        <v>0</v>
      </c>
      <c r="I25" s="112">
        <f t="shared" si="9"/>
        <v>0</v>
      </c>
      <c r="J25" s="100" t="str">
        <f t="shared" si="2"/>
        <v>F</v>
      </c>
      <c r="K25" s="112">
        <f t="shared" si="3"/>
        <v>0</v>
      </c>
      <c r="L25" s="100">
        <f>IF(ISNUMBER(A25),MARKAH!G22,"")</f>
        <v>0</v>
      </c>
      <c r="M25" s="112">
        <f t="shared" si="10"/>
        <v>0</v>
      </c>
      <c r="N25" s="100" t="str">
        <f t="shared" si="4"/>
        <v>F</v>
      </c>
      <c r="O25" s="112">
        <f t="shared" si="14"/>
        <v>0</v>
      </c>
      <c r="P25" s="112">
        <f t="shared" si="15"/>
        <v>0</v>
      </c>
      <c r="Q25" s="100">
        <f t="shared" si="16"/>
        <v>0</v>
      </c>
      <c r="R25" s="113" t="str">
        <f t="shared" si="6"/>
        <v/>
      </c>
      <c r="S25" s="113">
        <f t="shared" si="17"/>
        <v>0</v>
      </c>
      <c r="T25" s="112">
        <f>IF(ISNUMBER(P25),MARKAH!I22,"")</f>
        <v>0</v>
      </c>
      <c r="U25" s="112">
        <f>IF(ISNUMBER(P25),MARKAH!J22,"")</f>
        <v>0</v>
      </c>
      <c r="V25" s="114">
        <f t="shared" si="18"/>
        <v>0</v>
      </c>
    </row>
    <row r="26" spans="1:22">
      <c r="A26" s="111">
        <f>IF(ISBLANK(MARKAH!A23),"",MARKAH!A23)</f>
        <v>11</v>
      </c>
      <c r="B26" s="111" t="str">
        <f>IF(ISBLANK(MARKAH!C23),"",MARKAH!C23)</f>
        <v/>
      </c>
      <c r="C26" s="115" t="str">
        <f>IF(ISBLANK(MARKAH!D23),"",MARKAH!D23)</f>
        <v/>
      </c>
      <c r="D26" s="111">
        <f>IF(ISNUMBER(A26),MARKAH!E23,"")</f>
        <v>0</v>
      </c>
      <c r="E26" s="112">
        <f t="shared" si="8"/>
        <v>0</v>
      </c>
      <c r="F26" s="100" t="str">
        <f t="shared" si="0"/>
        <v>F</v>
      </c>
      <c r="G26" s="112">
        <f t="shared" si="1"/>
        <v>0</v>
      </c>
      <c r="H26" s="100">
        <f>IF(ISNUMBER(A26),MARKAH!F23,"")</f>
        <v>0</v>
      </c>
      <c r="I26" s="112">
        <f t="shared" si="9"/>
        <v>0</v>
      </c>
      <c r="J26" s="100" t="str">
        <f t="shared" si="2"/>
        <v>F</v>
      </c>
      <c r="K26" s="112">
        <f t="shared" si="3"/>
        <v>0</v>
      </c>
      <c r="L26" s="100">
        <f>IF(ISNUMBER(A26),MARKAH!G23,"")</f>
        <v>0</v>
      </c>
      <c r="M26" s="112">
        <f t="shared" si="10"/>
        <v>0</v>
      </c>
      <c r="N26" s="100" t="str">
        <f t="shared" si="4"/>
        <v>F</v>
      </c>
      <c r="O26" s="112">
        <f t="shared" si="14"/>
        <v>0</v>
      </c>
      <c r="P26" s="112">
        <f t="shared" si="15"/>
        <v>0</v>
      </c>
      <c r="Q26" s="100">
        <f t="shared" si="16"/>
        <v>0</v>
      </c>
      <c r="R26" s="113" t="str">
        <f t="shared" si="6"/>
        <v/>
      </c>
      <c r="S26" s="113">
        <f t="shared" si="17"/>
        <v>0</v>
      </c>
      <c r="T26" s="112">
        <f>IF(ISNUMBER(P26),MARKAH!I23,"")</f>
        <v>0</v>
      </c>
      <c r="U26" s="112">
        <f>IF(ISNUMBER(P26),MARKAH!J23,"")</f>
        <v>0</v>
      </c>
      <c r="V26" s="114">
        <f t="shared" si="18"/>
        <v>0</v>
      </c>
    </row>
    <row r="27" spans="1:22">
      <c r="A27" s="111">
        <f>IF(ISBLANK(MARKAH!A24),"",MARKAH!A24)</f>
        <v>12</v>
      </c>
      <c r="B27" s="111" t="str">
        <f>IF(ISBLANK(MARKAH!C24),"",MARKAH!C24)</f>
        <v/>
      </c>
      <c r="C27" s="115" t="str">
        <f>IF(ISBLANK(MARKAH!D24),"",MARKAH!D24)</f>
        <v/>
      </c>
      <c r="D27" s="111">
        <f>IF(ISNUMBER(A27),MARKAH!E24,"")</f>
        <v>0</v>
      </c>
      <c r="E27" s="112">
        <f t="shared" si="8"/>
        <v>0</v>
      </c>
      <c r="F27" s="100" t="str">
        <f t="shared" si="0"/>
        <v>F</v>
      </c>
      <c r="G27" s="112">
        <f t="shared" si="1"/>
        <v>0</v>
      </c>
      <c r="H27" s="100">
        <f>IF(ISNUMBER(A27),MARKAH!F24,"")</f>
        <v>0</v>
      </c>
      <c r="I27" s="112">
        <f t="shared" si="9"/>
        <v>0</v>
      </c>
      <c r="J27" s="100" t="str">
        <f t="shared" si="2"/>
        <v>F</v>
      </c>
      <c r="K27" s="112">
        <f t="shared" si="3"/>
        <v>0</v>
      </c>
      <c r="L27" s="100">
        <f>IF(ISNUMBER(A27),MARKAH!G24,"")</f>
        <v>0</v>
      </c>
      <c r="M27" s="112">
        <f t="shared" si="10"/>
        <v>0</v>
      </c>
      <c r="N27" s="100" t="str">
        <f t="shared" si="4"/>
        <v>F</v>
      </c>
      <c r="O27" s="112">
        <f t="shared" si="14"/>
        <v>0</v>
      </c>
      <c r="P27" s="112">
        <f t="shared" si="15"/>
        <v>0</v>
      </c>
      <c r="Q27" s="100">
        <f t="shared" si="16"/>
        <v>0</v>
      </c>
      <c r="R27" s="113" t="str">
        <f t="shared" si="6"/>
        <v/>
      </c>
      <c r="S27" s="113">
        <f t="shared" si="17"/>
        <v>0</v>
      </c>
      <c r="T27" s="112">
        <f>IF(ISNUMBER(P27),MARKAH!I24,"")</f>
        <v>0</v>
      </c>
      <c r="U27" s="112">
        <f>IF(ISNUMBER(P27),MARKAH!J24,"")</f>
        <v>0</v>
      </c>
      <c r="V27" s="114">
        <f t="shared" si="18"/>
        <v>0</v>
      </c>
    </row>
    <row r="28" spans="1:22">
      <c r="A28" s="111">
        <f>IF(ISBLANK(MARKAH!A25),"",MARKAH!A25)</f>
        <v>13</v>
      </c>
      <c r="B28" s="111" t="str">
        <f>IF(ISBLANK(MARKAH!C25),"",MARKAH!C25)</f>
        <v/>
      </c>
      <c r="C28" s="115" t="str">
        <f>IF(ISBLANK(MARKAH!D25),"",MARKAH!D25)</f>
        <v/>
      </c>
      <c r="D28" s="111">
        <f>IF(ISNUMBER(A28),MARKAH!E25,"")</f>
        <v>0</v>
      </c>
      <c r="E28" s="112">
        <f t="shared" si="8"/>
        <v>0</v>
      </c>
      <c r="F28" s="100" t="str">
        <f t="shared" si="0"/>
        <v>F</v>
      </c>
      <c r="G28" s="112">
        <f t="shared" si="1"/>
        <v>0</v>
      </c>
      <c r="H28" s="100">
        <f>IF(ISNUMBER(A28),MARKAH!F25,"")</f>
        <v>0</v>
      </c>
      <c r="I28" s="112">
        <f t="shared" si="9"/>
        <v>0</v>
      </c>
      <c r="J28" s="100" t="str">
        <f t="shared" si="2"/>
        <v>F</v>
      </c>
      <c r="K28" s="112">
        <f t="shared" si="3"/>
        <v>0</v>
      </c>
      <c r="L28" s="100">
        <f>IF(ISNUMBER(A28),MARKAH!G25,"")</f>
        <v>0</v>
      </c>
      <c r="M28" s="112">
        <f t="shared" si="10"/>
        <v>0</v>
      </c>
      <c r="N28" s="100" t="str">
        <f t="shared" si="4"/>
        <v>F</v>
      </c>
      <c r="O28" s="112">
        <f t="shared" si="14"/>
        <v>0</v>
      </c>
      <c r="P28" s="112">
        <f t="shared" si="15"/>
        <v>0</v>
      </c>
      <c r="Q28" s="100">
        <f t="shared" si="16"/>
        <v>0</v>
      </c>
      <c r="R28" s="113" t="str">
        <f t="shared" si="6"/>
        <v/>
      </c>
      <c r="S28" s="113">
        <f t="shared" si="17"/>
        <v>0</v>
      </c>
      <c r="T28" s="112">
        <f>IF(ISNUMBER(P28),MARKAH!I25,"")</f>
        <v>0</v>
      </c>
      <c r="U28" s="112">
        <f>IF(ISNUMBER(P28),MARKAH!J25,"")</f>
        <v>0</v>
      </c>
      <c r="V28" s="114">
        <f t="shared" si="18"/>
        <v>0</v>
      </c>
    </row>
    <row r="29" spans="1:22">
      <c r="A29" s="111">
        <f>IF(ISBLANK(MARKAH!A26),"",MARKAH!A26)</f>
        <v>14</v>
      </c>
      <c r="B29" s="111" t="str">
        <f>IF(ISBLANK(MARKAH!C26),"",MARKAH!C26)</f>
        <v/>
      </c>
      <c r="C29" s="115" t="str">
        <f>IF(ISBLANK(MARKAH!D26),"",MARKAH!D26)</f>
        <v/>
      </c>
      <c r="D29" s="111">
        <f>IF(ISNUMBER(A29),MARKAH!E26,"")</f>
        <v>0</v>
      </c>
      <c r="E29" s="112">
        <f t="shared" si="8"/>
        <v>0</v>
      </c>
      <c r="F29" s="100" t="str">
        <f t="shared" si="0"/>
        <v>F</v>
      </c>
      <c r="G29" s="112">
        <f t="shared" si="1"/>
        <v>0</v>
      </c>
      <c r="H29" s="100">
        <f>IF(ISNUMBER(A29),MARKAH!F26,"")</f>
        <v>0</v>
      </c>
      <c r="I29" s="112">
        <f t="shared" si="9"/>
        <v>0</v>
      </c>
      <c r="J29" s="100" t="str">
        <f t="shared" si="2"/>
        <v>F</v>
      </c>
      <c r="K29" s="112">
        <f t="shared" si="3"/>
        <v>0</v>
      </c>
      <c r="L29" s="100">
        <f>IF(ISNUMBER(A29),MARKAH!G26,"")</f>
        <v>0</v>
      </c>
      <c r="M29" s="112">
        <f t="shared" si="10"/>
        <v>0</v>
      </c>
      <c r="N29" s="100" t="str">
        <f t="shared" si="4"/>
        <v>F</v>
      </c>
      <c r="O29" s="112">
        <f t="shared" si="14"/>
        <v>0</v>
      </c>
      <c r="P29" s="112">
        <f t="shared" si="15"/>
        <v>0</v>
      </c>
      <c r="Q29" s="100">
        <f t="shared" si="16"/>
        <v>0</v>
      </c>
      <c r="R29" s="113" t="str">
        <f t="shared" si="6"/>
        <v/>
      </c>
      <c r="S29" s="113">
        <f t="shared" si="17"/>
        <v>0</v>
      </c>
      <c r="T29" s="112">
        <f>IF(ISNUMBER(P29),MARKAH!I26,"")</f>
        <v>0</v>
      </c>
      <c r="U29" s="112">
        <f>IF(ISNUMBER(P29),MARKAH!J26,"")</f>
        <v>0</v>
      </c>
      <c r="V29" s="114">
        <f t="shared" si="18"/>
        <v>0</v>
      </c>
    </row>
    <row r="30" spans="1:22">
      <c r="A30" s="111">
        <f>IF(ISBLANK(MARKAH!A27),"",MARKAH!A27)</f>
        <v>15</v>
      </c>
      <c r="B30" s="111" t="str">
        <f>IF(ISBLANK(MARKAH!C27),"",MARKAH!C27)</f>
        <v/>
      </c>
      <c r="C30" s="115" t="str">
        <f>IF(ISBLANK(MARKAH!D27),"",MARKAH!D27)</f>
        <v/>
      </c>
      <c r="D30" s="111">
        <f>IF(ISNUMBER(A30),MARKAH!E27,"")</f>
        <v>0</v>
      </c>
      <c r="E30" s="112">
        <f t="shared" si="8"/>
        <v>0</v>
      </c>
      <c r="F30" s="100" t="str">
        <f t="shared" si="0"/>
        <v>F</v>
      </c>
      <c r="G30" s="112">
        <f t="shared" si="1"/>
        <v>0</v>
      </c>
      <c r="H30" s="100">
        <f>IF(ISNUMBER(A30),MARKAH!F27,"")</f>
        <v>0</v>
      </c>
      <c r="I30" s="112">
        <f t="shared" si="9"/>
        <v>0</v>
      </c>
      <c r="J30" s="100" t="str">
        <f t="shared" si="2"/>
        <v>F</v>
      </c>
      <c r="K30" s="112">
        <f t="shared" si="3"/>
        <v>0</v>
      </c>
      <c r="L30" s="100">
        <f>IF(ISNUMBER(A30),MARKAH!G27,"")</f>
        <v>0</v>
      </c>
      <c r="M30" s="112">
        <f t="shared" si="10"/>
        <v>0</v>
      </c>
      <c r="N30" s="100" t="str">
        <f t="shared" si="4"/>
        <v>F</v>
      </c>
      <c r="O30" s="112">
        <f t="shared" si="14"/>
        <v>0</v>
      </c>
      <c r="P30" s="112">
        <f t="shared" si="15"/>
        <v>0</v>
      </c>
      <c r="Q30" s="100">
        <f t="shared" si="16"/>
        <v>0</v>
      </c>
      <c r="R30" s="113" t="str">
        <f t="shared" si="6"/>
        <v/>
      </c>
      <c r="S30" s="113">
        <f t="shared" si="17"/>
        <v>0</v>
      </c>
      <c r="T30" s="112">
        <f>IF(ISNUMBER(P30),MARKAH!I27,"")</f>
        <v>0</v>
      </c>
      <c r="U30" s="112">
        <f>IF(ISNUMBER(P30),MARKAH!J27,"")</f>
        <v>0</v>
      </c>
      <c r="V30" s="114">
        <f t="shared" si="18"/>
        <v>0</v>
      </c>
    </row>
    <row r="31" spans="1:22">
      <c r="A31" s="111">
        <f>IF(ISBLANK(MARKAH!A28),"",MARKAH!A28)</f>
        <v>16</v>
      </c>
      <c r="B31" s="111" t="str">
        <f>IF(ISBLANK(MARKAH!C28),"",MARKAH!C28)</f>
        <v/>
      </c>
      <c r="C31" s="115" t="str">
        <f>IF(ISBLANK(MARKAH!D28),"",MARKAH!D28)</f>
        <v/>
      </c>
      <c r="D31" s="111">
        <f>IF(ISNUMBER(A31),MARKAH!E28,"")</f>
        <v>0</v>
      </c>
      <c r="E31" s="112">
        <f t="shared" si="8"/>
        <v>0</v>
      </c>
      <c r="F31" s="100" t="str">
        <f t="shared" si="0"/>
        <v>F</v>
      </c>
      <c r="G31" s="112">
        <f t="shared" si="1"/>
        <v>0</v>
      </c>
      <c r="H31" s="100">
        <f>IF(ISNUMBER(A31),MARKAH!F28,"")</f>
        <v>0</v>
      </c>
      <c r="I31" s="112">
        <f t="shared" si="9"/>
        <v>0</v>
      </c>
      <c r="J31" s="100" t="str">
        <f t="shared" si="2"/>
        <v>F</v>
      </c>
      <c r="K31" s="112">
        <f t="shared" si="3"/>
        <v>0</v>
      </c>
      <c r="L31" s="100">
        <f>IF(ISNUMBER(A31),MARKAH!G28,"")</f>
        <v>0</v>
      </c>
      <c r="M31" s="112">
        <f t="shared" si="10"/>
        <v>0</v>
      </c>
      <c r="N31" s="100" t="str">
        <f t="shared" si="4"/>
        <v>F</v>
      </c>
      <c r="O31" s="112">
        <f t="shared" si="14"/>
        <v>0</v>
      </c>
      <c r="P31" s="112">
        <f t="shared" si="15"/>
        <v>0</v>
      </c>
      <c r="Q31" s="100">
        <f t="shared" si="16"/>
        <v>0</v>
      </c>
      <c r="R31" s="113" t="str">
        <f t="shared" si="6"/>
        <v/>
      </c>
      <c r="S31" s="113">
        <f t="shared" si="17"/>
        <v>0</v>
      </c>
      <c r="T31" s="112">
        <f>IF(ISNUMBER(P31),MARKAH!I28,"")</f>
        <v>0</v>
      </c>
      <c r="U31" s="112">
        <f>IF(ISNUMBER(P31),MARKAH!J28,"")</f>
        <v>0</v>
      </c>
      <c r="V31" s="114">
        <f t="shared" si="18"/>
        <v>0</v>
      </c>
    </row>
    <row r="32" spans="1:22">
      <c r="A32" s="111">
        <f>IF(ISBLANK(MARKAH!A29),"",MARKAH!A29)</f>
        <v>17</v>
      </c>
      <c r="B32" s="111" t="str">
        <f>IF(ISBLANK(MARKAH!C29),"",MARKAH!C29)</f>
        <v/>
      </c>
      <c r="C32" s="115" t="str">
        <f>IF(ISBLANK(MARKAH!D29),"",MARKAH!D29)</f>
        <v/>
      </c>
      <c r="D32" s="111">
        <f>IF(ISNUMBER(A32),MARKAH!E29,"")</f>
        <v>0</v>
      </c>
      <c r="E32" s="112">
        <f t="shared" si="8"/>
        <v>0</v>
      </c>
      <c r="F32" s="100" t="str">
        <f t="shared" si="0"/>
        <v>F</v>
      </c>
      <c r="G32" s="112">
        <f t="shared" si="1"/>
        <v>0</v>
      </c>
      <c r="H32" s="100">
        <f>IF(ISNUMBER(A32),MARKAH!F29,"")</f>
        <v>0</v>
      </c>
      <c r="I32" s="112">
        <f t="shared" si="9"/>
        <v>0</v>
      </c>
      <c r="J32" s="100" t="str">
        <f t="shared" si="2"/>
        <v>F</v>
      </c>
      <c r="K32" s="112">
        <f t="shared" si="3"/>
        <v>0</v>
      </c>
      <c r="L32" s="100">
        <f>IF(ISNUMBER(A32),MARKAH!G29,"")</f>
        <v>0</v>
      </c>
      <c r="M32" s="112">
        <f t="shared" si="10"/>
        <v>0</v>
      </c>
      <c r="N32" s="100" t="str">
        <f t="shared" si="4"/>
        <v>F</v>
      </c>
      <c r="O32" s="112">
        <f t="shared" si="14"/>
        <v>0</v>
      </c>
      <c r="P32" s="112">
        <f t="shared" si="15"/>
        <v>0</v>
      </c>
      <c r="Q32" s="100">
        <f t="shared" si="16"/>
        <v>0</v>
      </c>
      <c r="R32" s="113" t="str">
        <f t="shared" si="6"/>
        <v/>
      </c>
      <c r="S32" s="113">
        <f t="shared" si="17"/>
        <v>0</v>
      </c>
      <c r="T32" s="112">
        <f>IF(ISNUMBER(P32),MARKAH!I29,"")</f>
        <v>0</v>
      </c>
      <c r="U32" s="112">
        <f>IF(ISNUMBER(P32),MARKAH!J29,"")</f>
        <v>0</v>
      </c>
      <c r="V32" s="114">
        <f t="shared" si="18"/>
        <v>0</v>
      </c>
    </row>
    <row r="33" spans="1:22">
      <c r="A33" s="111">
        <f>IF(ISBLANK(MARKAH!A30),"",MARKAH!A30)</f>
        <v>18</v>
      </c>
      <c r="B33" s="111" t="str">
        <f>IF(ISBLANK(MARKAH!C30),"",MARKAH!C30)</f>
        <v/>
      </c>
      <c r="C33" s="115" t="str">
        <f>IF(ISBLANK(MARKAH!D30),"",MARKAH!D30)</f>
        <v/>
      </c>
      <c r="D33" s="111">
        <f>IF(ISNUMBER(A33),MARKAH!E30,"")</f>
        <v>0</v>
      </c>
      <c r="E33" s="112">
        <f t="shared" si="8"/>
        <v>0</v>
      </c>
      <c r="F33" s="100" t="str">
        <f t="shared" si="0"/>
        <v>F</v>
      </c>
      <c r="G33" s="112">
        <f t="shared" si="1"/>
        <v>0</v>
      </c>
      <c r="H33" s="100">
        <f>IF(ISNUMBER(A33),MARKAH!F30,"")</f>
        <v>0</v>
      </c>
      <c r="I33" s="112">
        <f t="shared" si="9"/>
        <v>0</v>
      </c>
      <c r="J33" s="100" t="str">
        <f t="shared" si="2"/>
        <v>F</v>
      </c>
      <c r="K33" s="112">
        <f t="shared" si="3"/>
        <v>0</v>
      </c>
      <c r="L33" s="100">
        <f>IF(ISNUMBER(A33),MARKAH!G30,"")</f>
        <v>0</v>
      </c>
      <c r="M33" s="112">
        <f t="shared" si="10"/>
        <v>0</v>
      </c>
      <c r="N33" s="100" t="str">
        <f t="shared" si="4"/>
        <v>F</v>
      </c>
      <c r="O33" s="112">
        <f t="shared" si="14"/>
        <v>0</v>
      </c>
      <c r="P33" s="112">
        <f t="shared" si="15"/>
        <v>0</v>
      </c>
      <c r="Q33" s="100">
        <f t="shared" si="16"/>
        <v>0</v>
      </c>
      <c r="R33" s="113" t="str">
        <f t="shared" si="6"/>
        <v/>
      </c>
      <c r="S33" s="113">
        <f t="shared" si="17"/>
        <v>0</v>
      </c>
      <c r="T33" s="112">
        <f>IF(ISNUMBER(P33),MARKAH!I30,"")</f>
        <v>0</v>
      </c>
      <c r="U33" s="112">
        <f>IF(ISNUMBER(P33),MARKAH!J30,"")</f>
        <v>0</v>
      </c>
      <c r="V33" s="114">
        <f t="shared" si="18"/>
        <v>0</v>
      </c>
    </row>
    <row r="34" spans="1:22">
      <c r="A34" s="111">
        <f>IF(ISBLANK(MARKAH!A31),"",MARKAH!A31)</f>
        <v>19</v>
      </c>
      <c r="B34" s="111" t="str">
        <f>IF(ISBLANK(MARKAH!C31),"",MARKAH!C31)</f>
        <v/>
      </c>
      <c r="C34" s="115" t="str">
        <f>IF(ISBLANK(MARKAH!D31),"",MARKAH!D31)</f>
        <v/>
      </c>
      <c r="D34" s="111">
        <f>IF(ISNUMBER(A34),MARKAH!E31,"")</f>
        <v>0</v>
      </c>
      <c r="E34" s="112">
        <f t="shared" si="8"/>
        <v>0</v>
      </c>
      <c r="F34" s="100" t="str">
        <f t="shared" si="0"/>
        <v>F</v>
      </c>
      <c r="G34" s="112">
        <f t="shared" si="1"/>
        <v>0</v>
      </c>
      <c r="H34" s="100">
        <f>IF(ISNUMBER(A34),MARKAH!F31,"")</f>
        <v>0</v>
      </c>
      <c r="I34" s="112">
        <f t="shared" si="9"/>
        <v>0</v>
      </c>
      <c r="J34" s="100" t="str">
        <f t="shared" si="2"/>
        <v>F</v>
      </c>
      <c r="K34" s="112">
        <f t="shared" si="3"/>
        <v>0</v>
      </c>
      <c r="L34" s="100">
        <f>IF(ISNUMBER(A34),MARKAH!G31,"")</f>
        <v>0</v>
      </c>
      <c r="M34" s="112">
        <f t="shared" si="10"/>
        <v>0</v>
      </c>
      <c r="N34" s="100" t="str">
        <f t="shared" si="4"/>
        <v>F</v>
      </c>
      <c r="O34" s="112">
        <f t="shared" si="14"/>
        <v>0</v>
      </c>
      <c r="P34" s="112">
        <f t="shared" si="15"/>
        <v>0</v>
      </c>
      <c r="Q34" s="100">
        <f t="shared" si="16"/>
        <v>0</v>
      </c>
      <c r="R34" s="113" t="str">
        <f t="shared" si="6"/>
        <v/>
      </c>
      <c r="S34" s="113">
        <f t="shared" si="17"/>
        <v>0</v>
      </c>
      <c r="T34" s="112">
        <f>IF(ISNUMBER(P34),MARKAH!I31,"")</f>
        <v>0</v>
      </c>
      <c r="U34" s="112">
        <f>IF(ISNUMBER(P34),MARKAH!J31,"")</f>
        <v>0</v>
      </c>
      <c r="V34" s="114">
        <f t="shared" si="18"/>
        <v>0</v>
      </c>
    </row>
    <row r="35" spans="1:22">
      <c r="A35" s="111">
        <f>IF(ISBLANK(MARKAH!A32),"",MARKAH!A32)</f>
        <v>20</v>
      </c>
      <c r="B35" s="111" t="str">
        <f>IF(ISBLANK(MARKAH!C32),"",MARKAH!C32)</f>
        <v/>
      </c>
      <c r="C35" s="115" t="str">
        <f>IF(ISBLANK(MARKAH!D32),"",MARKAH!D32)</f>
        <v/>
      </c>
      <c r="D35" s="111">
        <f>IF(ISNUMBER(A35),MARKAH!E32,"")</f>
        <v>0</v>
      </c>
      <c r="E35" s="112">
        <f t="shared" si="8"/>
        <v>0</v>
      </c>
      <c r="F35" s="100" t="str">
        <f t="shared" si="0"/>
        <v>F</v>
      </c>
      <c r="G35" s="112">
        <f t="shared" si="1"/>
        <v>0</v>
      </c>
      <c r="H35" s="100">
        <f>IF(ISNUMBER(A35),MARKAH!F32,"")</f>
        <v>0</v>
      </c>
      <c r="I35" s="112">
        <f t="shared" si="9"/>
        <v>0</v>
      </c>
      <c r="J35" s="100" t="str">
        <f t="shared" si="2"/>
        <v>F</v>
      </c>
      <c r="K35" s="112">
        <f t="shared" si="3"/>
        <v>0</v>
      </c>
      <c r="L35" s="100">
        <f>IF(ISNUMBER(A35),MARKAH!G32,"")</f>
        <v>0</v>
      </c>
      <c r="M35" s="112">
        <f t="shared" si="10"/>
        <v>0</v>
      </c>
      <c r="N35" s="100" t="str">
        <f t="shared" si="4"/>
        <v>F</v>
      </c>
      <c r="O35" s="112">
        <f t="shared" si="14"/>
        <v>0</v>
      </c>
      <c r="P35" s="112">
        <f t="shared" si="15"/>
        <v>0</v>
      </c>
      <c r="Q35" s="100">
        <f t="shared" si="16"/>
        <v>0</v>
      </c>
      <c r="R35" s="113" t="str">
        <f t="shared" si="6"/>
        <v/>
      </c>
      <c r="S35" s="113">
        <f t="shared" si="17"/>
        <v>0</v>
      </c>
      <c r="T35" s="112">
        <f>IF(ISNUMBER(P35),MARKAH!I32,"")</f>
        <v>0</v>
      </c>
      <c r="U35" s="112">
        <f>IF(ISNUMBER(P35),MARKAH!J32,"")</f>
        <v>0</v>
      </c>
      <c r="V35" s="114">
        <f t="shared" si="18"/>
        <v>0</v>
      </c>
    </row>
    <row r="36" spans="1:22">
      <c r="A36" s="111">
        <f>IF(ISBLANK(MARKAH!A33),"",MARKAH!A33)</f>
        <v>21</v>
      </c>
      <c r="B36" s="111" t="str">
        <f>IF(ISBLANK(MARKAH!C33),"",MARKAH!C33)</f>
        <v/>
      </c>
      <c r="C36" s="115" t="str">
        <f>IF(ISBLANK(MARKAH!D33),"",MARKAH!D33)</f>
        <v/>
      </c>
      <c r="D36" s="111">
        <f>IF(ISNUMBER(A36),MARKAH!E33,"")</f>
        <v>0</v>
      </c>
      <c r="E36" s="112">
        <f t="shared" si="8"/>
        <v>0</v>
      </c>
      <c r="F36" s="100" t="str">
        <f t="shared" si="0"/>
        <v>F</v>
      </c>
      <c r="G36" s="112">
        <f t="shared" si="1"/>
        <v>0</v>
      </c>
      <c r="H36" s="100">
        <f>IF(ISNUMBER(A36),MARKAH!F33,"")</f>
        <v>0</v>
      </c>
      <c r="I36" s="112">
        <f t="shared" si="9"/>
        <v>0</v>
      </c>
      <c r="J36" s="100" t="str">
        <f t="shared" si="2"/>
        <v>F</v>
      </c>
      <c r="K36" s="112">
        <f t="shared" si="3"/>
        <v>0</v>
      </c>
      <c r="L36" s="100">
        <f>IF(ISNUMBER(A36),MARKAH!G33,"")</f>
        <v>0</v>
      </c>
      <c r="M36" s="112">
        <f t="shared" si="10"/>
        <v>0</v>
      </c>
      <c r="N36" s="100" t="str">
        <f t="shared" si="4"/>
        <v>F</v>
      </c>
      <c r="O36" s="112">
        <f t="shared" si="14"/>
        <v>0</v>
      </c>
      <c r="P36" s="112">
        <f t="shared" si="15"/>
        <v>0</v>
      </c>
      <c r="Q36" s="100">
        <f t="shared" si="16"/>
        <v>0</v>
      </c>
      <c r="R36" s="113" t="str">
        <f t="shared" si="6"/>
        <v/>
      </c>
      <c r="S36" s="113">
        <f t="shared" si="17"/>
        <v>0</v>
      </c>
      <c r="T36" s="112">
        <f>IF(ISNUMBER(P36),MARKAH!I33,"")</f>
        <v>0</v>
      </c>
      <c r="U36" s="112">
        <f>IF(ISNUMBER(P36),MARKAH!J33,"")</f>
        <v>0</v>
      </c>
      <c r="V36" s="114">
        <f t="shared" si="18"/>
        <v>0</v>
      </c>
    </row>
    <row r="37" spans="1:22">
      <c r="A37" s="111">
        <f>IF(ISBLANK(MARKAH!A34),"",MARKAH!A34)</f>
        <v>22</v>
      </c>
      <c r="B37" s="111" t="str">
        <f>IF(ISBLANK(MARKAH!C34),"",MARKAH!C34)</f>
        <v/>
      </c>
      <c r="C37" s="115" t="str">
        <f>IF(ISBLANK(MARKAH!D34),"",MARKAH!D34)</f>
        <v/>
      </c>
      <c r="D37" s="111">
        <f>IF(ISNUMBER(A37),MARKAH!E34,"")</f>
        <v>0</v>
      </c>
      <c r="E37" s="112">
        <f t="shared" si="8"/>
        <v>0</v>
      </c>
      <c r="F37" s="100" t="str">
        <f t="shared" si="0"/>
        <v>F</v>
      </c>
      <c r="G37" s="112">
        <f t="shared" si="1"/>
        <v>0</v>
      </c>
      <c r="H37" s="100">
        <f>IF(ISNUMBER(A37),MARKAH!F34,"")</f>
        <v>0</v>
      </c>
      <c r="I37" s="112">
        <f t="shared" si="9"/>
        <v>0</v>
      </c>
      <c r="J37" s="100" t="str">
        <f t="shared" si="2"/>
        <v>F</v>
      </c>
      <c r="K37" s="112">
        <f t="shared" si="3"/>
        <v>0</v>
      </c>
      <c r="L37" s="100">
        <f>IF(ISNUMBER(A37),MARKAH!G34,"")</f>
        <v>0</v>
      </c>
      <c r="M37" s="112">
        <f t="shared" si="10"/>
        <v>0</v>
      </c>
      <c r="N37" s="100" t="str">
        <f t="shared" si="4"/>
        <v>F</v>
      </c>
      <c r="O37" s="112">
        <f t="shared" si="14"/>
        <v>0</v>
      </c>
      <c r="P37" s="112">
        <f t="shared" si="15"/>
        <v>0</v>
      </c>
      <c r="Q37" s="100">
        <f t="shared" si="16"/>
        <v>0</v>
      </c>
      <c r="R37" s="113" t="str">
        <f t="shared" si="6"/>
        <v/>
      </c>
      <c r="S37" s="113">
        <f t="shared" si="17"/>
        <v>0</v>
      </c>
      <c r="T37" s="112">
        <f>IF(ISNUMBER(P37),MARKAH!I34,"")</f>
        <v>0</v>
      </c>
      <c r="U37" s="112">
        <f>IF(ISNUMBER(P37),MARKAH!J34,"")</f>
        <v>0</v>
      </c>
      <c r="V37" s="114">
        <f t="shared" si="18"/>
        <v>0</v>
      </c>
    </row>
    <row r="38" spans="1:22">
      <c r="A38" s="111">
        <f>IF(ISBLANK(MARKAH!A35),"",MARKAH!A35)</f>
        <v>23</v>
      </c>
      <c r="B38" s="111" t="str">
        <f>IF(ISBLANK(MARKAH!C35),"",MARKAH!C35)</f>
        <v/>
      </c>
      <c r="C38" s="115" t="str">
        <f>IF(ISBLANK(MARKAH!D35),"",MARKAH!D35)</f>
        <v/>
      </c>
      <c r="D38" s="111">
        <f>IF(ISNUMBER(A38),MARKAH!E35,"")</f>
        <v>0</v>
      </c>
      <c r="E38" s="112">
        <f t="shared" si="8"/>
        <v>0</v>
      </c>
      <c r="F38" s="100" t="str">
        <f t="shared" si="0"/>
        <v>F</v>
      </c>
      <c r="G38" s="112">
        <f t="shared" si="1"/>
        <v>0</v>
      </c>
      <c r="H38" s="100">
        <f>IF(ISNUMBER(A38),MARKAH!F35,"")</f>
        <v>0</v>
      </c>
      <c r="I38" s="112">
        <f t="shared" si="9"/>
        <v>0</v>
      </c>
      <c r="J38" s="100" t="str">
        <f t="shared" si="2"/>
        <v>F</v>
      </c>
      <c r="K38" s="112">
        <f t="shared" si="3"/>
        <v>0</v>
      </c>
      <c r="L38" s="100">
        <f>IF(ISNUMBER(A38),MARKAH!G35,"")</f>
        <v>0</v>
      </c>
      <c r="M38" s="112">
        <f t="shared" si="10"/>
        <v>0</v>
      </c>
      <c r="N38" s="100" t="str">
        <f t="shared" si="4"/>
        <v>F</v>
      </c>
      <c r="O38" s="112">
        <f t="shared" si="14"/>
        <v>0</v>
      </c>
      <c r="P38" s="112">
        <f t="shared" si="15"/>
        <v>0</v>
      </c>
      <c r="Q38" s="100">
        <f t="shared" si="16"/>
        <v>0</v>
      </c>
      <c r="R38" s="113" t="str">
        <f t="shared" si="6"/>
        <v/>
      </c>
      <c r="S38" s="113">
        <f t="shared" si="17"/>
        <v>0</v>
      </c>
      <c r="T38" s="112">
        <f>IF(ISNUMBER(P38),MARKAH!I35,"")</f>
        <v>0</v>
      </c>
      <c r="U38" s="112">
        <f>IF(ISNUMBER(P38),MARKAH!J35,"")</f>
        <v>0</v>
      </c>
      <c r="V38" s="114">
        <f t="shared" si="18"/>
        <v>0</v>
      </c>
    </row>
    <row r="39" spans="1:22">
      <c r="A39" s="111">
        <f>IF(ISBLANK(MARKAH!A36),"",MARKAH!A36)</f>
        <v>24</v>
      </c>
      <c r="B39" s="111" t="str">
        <f>IF(ISBLANK(MARKAH!C36),"",MARKAH!C36)</f>
        <v/>
      </c>
      <c r="C39" s="115" t="str">
        <f>IF(ISBLANK(MARKAH!D36),"",MARKAH!D36)</f>
        <v/>
      </c>
      <c r="D39" s="111">
        <f>IF(ISNUMBER(A39),MARKAH!E36,"")</f>
        <v>0</v>
      </c>
      <c r="E39" s="112">
        <f t="shared" si="8"/>
        <v>0</v>
      </c>
      <c r="F39" s="100" t="str">
        <f t="shared" si="0"/>
        <v>F</v>
      </c>
      <c r="G39" s="112">
        <f t="shared" si="1"/>
        <v>0</v>
      </c>
      <c r="H39" s="100">
        <f>IF(ISNUMBER(A39),MARKAH!F36,"")</f>
        <v>0</v>
      </c>
      <c r="I39" s="112">
        <f t="shared" si="9"/>
        <v>0</v>
      </c>
      <c r="J39" s="100" t="str">
        <f t="shared" si="2"/>
        <v>F</v>
      </c>
      <c r="K39" s="112">
        <f t="shared" si="3"/>
        <v>0</v>
      </c>
      <c r="L39" s="100">
        <f>IF(ISNUMBER(A39),MARKAH!G36,"")</f>
        <v>0</v>
      </c>
      <c r="M39" s="112">
        <f t="shared" si="10"/>
        <v>0</v>
      </c>
      <c r="N39" s="100" t="str">
        <f t="shared" si="4"/>
        <v>F</v>
      </c>
      <c r="O39" s="112">
        <f t="shared" si="14"/>
        <v>0</v>
      </c>
      <c r="P39" s="112">
        <f t="shared" si="15"/>
        <v>0</v>
      </c>
      <c r="Q39" s="100">
        <f t="shared" si="16"/>
        <v>0</v>
      </c>
      <c r="R39" s="113" t="str">
        <f t="shared" si="6"/>
        <v/>
      </c>
      <c r="S39" s="113">
        <f t="shared" si="17"/>
        <v>0</v>
      </c>
      <c r="T39" s="112">
        <f>IF(ISNUMBER(P39),MARKAH!I36,"")</f>
        <v>0</v>
      </c>
      <c r="U39" s="112">
        <f>IF(ISNUMBER(P39),MARKAH!J36,"")</f>
        <v>0</v>
      </c>
      <c r="V39" s="114">
        <f t="shared" si="18"/>
        <v>0</v>
      </c>
    </row>
    <row r="40" spans="1:22">
      <c r="A40" s="111">
        <f>IF(ISBLANK(MARKAH!A37),"",MARKAH!A37)</f>
        <v>25</v>
      </c>
      <c r="B40" s="111" t="str">
        <f>IF(ISBLANK(MARKAH!C37),"",MARKAH!C37)</f>
        <v/>
      </c>
      <c r="C40" s="115" t="str">
        <f>IF(ISBLANK(MARKAH!D37),"",MARKAH!D37)</f>
        <v/>
      </c>
      <c r="D40" s="111">
        <f>IF(ISNUMBER(A40),MARKAH!E37,"")</f>
        <v>0</v>
      </c>
      <c r="E40" s="112">
        <f t="shared" si="8"/>
        <v>0</v>
      </c>
      <c r="F40" s="100" t="str">
        <f t="shared" si="0"/>
        <v>F</v>
      </c>
      <c r="G40" s="112">
        <f t="shared" si="1"/>
        <v>0</v>
      </c>
      <c r="H40" s="100">
        <f>IF(ISNUMBER(A40),MARKAH!F37,"")</f>
        <v>0</v>
      </c>
      <c r="I40" s="112">
        <f t="shared" si="9"/>
        <v>0</v>
      </c>
      <c r="J40" s="100" t="str">
        <f t="shared" si="2"/>
        <v>F</v>
      </c>
      <c r="K40" s="112">
        <f t="shared" si="3"/>
        <v>0</v>
      </c>
      <c r="L40" s="100">
        <f>IF(ISNUMBER(A40),MARKAH!G37,"")</f>
        <v>0</v>
      </c>
      <c r="M40" s="112">
        <f t="shared" si="10"/>
        <v>0</v>
      </c>
      <c r="N40" s="100" t="str">
        <f t="shared" si="4"/>
        <v>F</v>
      </c>
      <c r="O40" s="112">
        <f t="shared" si="14"/>
        <v>0</v>
      </c>
      <c r="P40" s="112">
        <f t="shared" si="15"/>
        <v>0</v>
      </c>
      <c r="Q40" s="100">
        <f t="shared" si="16"/>
        <v>0</v>
      </c>
      <c r="R40" s="113" t="str">
        <f t="shared" si="6"/>
        <v/>
      </c>
      <c r="S40" s="113">
        <f t="shared" si="17"/>
        <v>0</v>
      </c>
      <c r="T40" s="112">
        <f>IF(ISNUMBER(P40),MARKAH!I37,"")</f>
        <v>0</v>
      </c>
      <c r="U40" s="112">
        <f>IF(ISNUMBER(P40),MARKAH!J37,"")</f>
        <v>0</v>
      </c>
      <c r="V40" s="114">
        <f t="shared" si="18"/>
        <v>0</v>
      </c>
    </row>
    <row r="41" spans="1:22">
      <c r="A41" s="111">
        <f>IF(ISBLANK(MARKAH!A38),"",MARKAH!A38)</f>
        <v>26</v>
      </c>
      <c r="B41" s="111" t="str">
        <f>IF(ISBLANK(MARKAH!C38),"",MARKAH!C38)</f>
        <v/>
      </c>
      <c r="C41" s="115" t="str">
        <f>IF(ISBLANK(MARKAH!D38),"",MARKAH!D38)</f>
        <v/>
      </c>
      <c r="D41" s="111">
        <f>IF(ISNUMBER(A41),MARKAH!E38,"")</f>
        <v>0</v>
      </c>
      <c r="E41" s="112">
        <f t="shared" si="8"/>
        <v>0</v>
      </c>
      <c r="F41" s="100" t="str">
        <f t="shared" si="0"/>
        <v>F</v>
      </c>
      <c r="G41" s="112">
        <f t="shared" si="1"/>
        <v>0</v>
      </c>
      <c r="H41" s="100">
        <f>IF(ISNUMBER(A41),MARKAH!F38,"")</f>
        <v>0</v>
      </c>
      <c r="I41" s="112">
        <f t="shared" si="9"/>
        <v>0</v>
      </c>
      <c r="J41" s="100" t="str">
        <f t="shared" si="2"/>
        <v>F</v>
      </c>
      <c r="K41" s="112">
        <f t="shared" si="3"/>
        <v>0</v>
      </c>
      <c r="L41" s="100">
        <f>IF(ISNUMBER(A41),MARKAH!G38,"")</f>
        <v>0</v>
      </c>
      <c r="M41" s="112">
        <f t="shared" si="10"/>
        <v>0</v>
      </c>
      <c r="N41" s="100" t="str">
        <f t="shared" si="4"/>
        <v>F</v>
      </c>
      <c r="O41" s="112">
        <f t="shared" si="14"/>
        <v>0</v>
      </c>
      <c r="P41" s="112">
        <f t="shared" si="15"/>
        <v>0</v>
      </c>
      <c r="Q41" s="100">
        <f t="shared" si="16"/>
        <v>0</v>
      </c>
      <c r="R41" s="113" t="str">
        <f t="shared" si="6"/>
        <v/>
      </c>
      <c r="S41" s="113">
        <f t="shared" si="17"/>
        <v>0</v>
      </c>
      <c r="T41" s="112">
        <f>IF(ISNUMBER(P41),MARKAH!I38,"")</f>
        <v>0</v>
      </c>
      <c r="U41" s="112">
        <f>IF(ISNUMBER(P41),MARKAH!J38,"")</f>
        <v>0</v>
      </c>
      <c r="V41" s="114">
        <f t="shared" si="18"/>
        <v>0</v>
      </c>
    </row>
    <row r="42" spans="1:22">
      <c r="A42" s="111">
        <f>IF(ISBLANK(MARKAH!A39),"",MARKAH!A39)</f>
        <v>27</v>
      </c>
      <c r="B42" s="111" t="str">
        <f>IF(ISBLANK(MARKAH!C39),"",MARKAH!C39)</f>
        <v/>
      </c>
      <c r="C42" s="115" t="str">
        <f>IF(ISBLANK(MARKAH!D39),"",MARKAH!D39)</f>
        <v/>
      </c>
      <c r="D42" s="111">
        <f>IF(ISNUMBER(A42),MARKAH!E39,"")</f>
        <v>0</v>
      </c>
      <c r="E42" s="112">
        <f t="shared" si="8"/>
        <v>0</v>
      </c>
      <c r="F42" s="100" t="str">
        <f t="shared" si="0"/>
        <v>F</v>
      </c>
      <c r="G42" s="112">
        <f t="shared" si="1"/>
        <v>0</v>
      </c>
      <c r="H42" s="100">
        <f>IF(ISNUMBER(A42),MARKAH!F39,"")</f>
        <v>0</v>
      </c>
      <c r="I42" s="112">
        <f t="shared" si="9"/>
        <v>0</v>
      </c>
      <c r="J42" s="100" t="str">
        <f t="shared" si="2"/>
        <v>F</v>
      </c>
      <c r="K42" s="112">
        <f t="shared" si="3"/>
        <v>0</v>
      </c>
      <c r="L42" s="100">
        <f>IF(ISNUMBER(A42),MARKAH!G39,"")</f>
        <v>0</v>
      </c>
      <c r="M42" s="112">
        <f t="shared" si="10"/>
        <v>0</v>
      </c>
      <c r="N42" s="100" t="str">
        <f t="shared" si="4"/>
        <v>F</v>
      </c>
      <c r="O42" s="112">
        <f t="shared" si="14"/>
        <v>0</v>
      </c>
      <c r="P42" s="112">
        <f t="shared" si="15"/>
        <v>0</v>
      </c>
      <c r="Q42" s="100">
        <f t="shared" si="16"/>
        <v>0</v>
      </c>
      <c r="R42" s="113" t="str">
        <f t="shared" si="6"/>
        <v/>
      </c>
      <c r="S42" s="113">
        <f t="shared" si="17"/>
        <v>0</v>
      </c>
      <c r="T42" s="112">
        <f>IF(ISNUMBER(P42),MARKAH!I39,"")</f>
        <v>0</v>
      </c>
      <c r="U42" s="112">
        <f>IF(ISNUMBER(P42),MARKAH!J39,"")</f>
        <v>0</v>
      </c>
      <c r="V42" s="114">
        <f t="shared" si="18"/>
        <v>0</v>
      </c>
    </row>
    <row r="43" spans="1:22">
      <c r="A43" s="111">
        <f>IF(ISBLANK(MARKAH!A40),"",MARKAH!A40)</f>
        <v>28</v>
      </c>
      <c r="B43" s="111" t="str">
        <f>IF(ISBLANK(MARKAH!C40),"",MARKAH!C40)</f>
        <v/>
      </c>
      <c r="C43" s="115" t="str">
        <f>IF(ISBLANK(MARKAH!D40),"",MARKAH!D40)</f>
        <v/>
      </c>
      <c r="D43" s="111">
        <f>IF(ISNUMBER(A43),MARKAH!E40,"")</f>
        <v>0</v>
      </c>
      <c r="E43" s="112">
        <f t="shared" si="8"/>
        <v>0</v>
      </c>
      <c r="F43" s="100" t="str">
        <f t="shared" si="0"/>
        <v>F</v>
      </c>
      <c r="G43" s="112">
        <f t="shared" si="1"/>
        <v>0</v>
      </c>
      <c r="H43" s="100">
        <f>IF(ISNUMBER(A43),MARKAH!F40,"")</f>
        <v>0</v>
      </c>
      <c r="I43" s="112">
        <f t="shared" si="9"/>
        <v>0</v>
      </c>
      <c r="J43" s="100" t="str">
        <f t="shared" si="2"/>
        <v>F</v>
      </c>
      <c r="K43" s="112">
        <f t="shared" si="3"/>
        <v>0</v>
      </c>
      <c r="L43" s="100">
        <f>IF(ISNUMBER(A43),MARKAH!G40,"")</f>
        <v>0</v>
      </c>
      <c r="M43" s="112">
        <f t="shared" si="10"/>
        <v>0</v>
      </c>
      <c r="N43" s="100" t="str">
        <f t="shared" si="4"/>
        <v>F</v>
      </c>
      <c r="O43" s="112">
        <f t="shared" si="14"/>
        <v>0</v>
      </c>
      <c r="P43" s="112">
        <f t="shared" si="15"/>
        <v>0</v>
      </c>
      <c r="Q43" s="100">
        <f t="shared" si="16"/>
        <v>0</v>
      </c>
      <c r="R43" s="113" t="str">
        <f t="shared" si="6"/>
        <v/>
      </c>
      <c r="S43" s="113">
        <f t="shared" si="17"/>
        <v>0</v>
      </c>
      <c r="T43" s="112">
        <f>IF(ISNUMBER(P43),MARKAH!I40,"")</f>
        <v>0</v>
      </c>
      <c r="U43" s="112">
        <f>IF(ISNUMBER(P43),MARKAH!J40,"")</f>
        <v>0</v>
      </c>
      <c r="V43" s="114">
        <f t="shared" si="18"/>
        <v>0</v>
      </c>
    </row>
    <row r="44" spans="1:22">
      <c r="A44" s="111">
        <f>IF(ISBLANK(MARKAH!A41),"",MARKAH!A41)</f>
        <v>29</v>
      </c>
      <c r="B44" s="111" t="str">
        <f>IF(ISBLANK(MARKAH!C41),"",MARKAH!C41)</f>
        <v/>
      </c>
      <c r="C44" s="115" t="str">
        <f>IF(ISBLANK(MARKAH!D41),"",MARKAH!D41)</f>
        <v/>
      </c>
      <c r="D44" s="111">
        <f>IF(ISNUMBER(A44),MARKAH!E41,"")</f>
        <v>0</v>
      </c>
      <c r="E44" s="112">
        <f t="shared" si="8"/>
        <v>0</v>
      </c>
      <c r="F44" s="100" t="str">
        <f t="shared" si="0"/>
        <v>F</v>
      </c>
      <c r="G44" s="112">
        <f t="shared" si="1"/>
        <v>0</v>
      </c>
      <c r="H44" s="100">
        <f>IF(ISNUMBER(A44),MARKAH!F41,"")</f>
        <v>0</v>
      </c>
      <c r="I44" s="112">
        <f t="shared" si="9"/>
        <v>0</v>
      </c>
      <c r="J44" s="100" t="str">
        <f t="shared" si="2"/>
        <v>F</v>
      </c>
      <c r="K44" s="112">
        <f t="shared" si="3"/>
        <v>0</v>
      </c>
      <c r="L44" s="100">
        <f>IF(ISNUMBER(A44),MARKAH!G41,"")</f>
        <v>0</v>
      </c>
      <c r="M44" s="112">
        <f t="shared" si="10"/>
        <v>0</v>
      </c>
      <c r="N44" s="100" t="str">
        <f t="shared" si="4"/>
        <v>F</v>
      </c>
      <c r="O44" s="112">
        <f t="shared" si="14"/>
        <v>0</v>
      </c>
      <c r="P44" s="112">
        <f t="shared" si="15"/>
        <v>0</v>
      </c>
      <c r="Q44" s="100">
        <f t="shared" si="16"/>
        <v>0</v>
      </c>
      <c r="R44" s="113" t="str">
        <f t="shared" si="6"/>
        <v/>
      </c>
      <c r="S44" s="113">
        <f t="shared" si="17"/>
        <v>0</v>
      </c>
      <c r="T44" s="112">
        <f>IF(ISNUMBER(P44),MARKAH!I41,"")</f>
        <v>0</v>
      </c>
      <c r="U44" s="112">
        <f>IF(ISNUMBER(P44),MARKAH!J41,"")</f>
        <v>0</v>
      </c>
      <c r="V44" s="114">
        <f t="shared" si="18"/>
        <v>0</v>
      </c>
    </row>
    <row r="45" spans="1:22">
      <c r="A45" s="111">
        <f>IF(ISBLANK(MARKAH!A42),"",MARKAH!A42)</f>
        <v>30</v>
      </c>
      <c r="B45" s="111" t="str">
        <f>IF(ISBLANK(MARKAH!C42),"",MARKAH!C42)</f>
        <v/>
      </c>
      <c r="C45" s="115" t="str">
        <f>IF(ISBLANK(MARKAH!D42),"",MARKAH!D42)</f>
        <v/>
      </c>
      <c r="D45" s="111">
        <f>IF(ISNUMBER(A45),MARKAH!E42,"")</f>
        <v>0</v>
      </c>
      <c r="E45" s="112">
        <f t="shared" si="8"/>
        <v>0</v>
      </c>
      <c r="F45" s="100" t="str">
        <f t="shared" si="0"/>
        <v>F</v>
      </c>
      <c r="G45" s="112">
        <f t="shared" si="1"/>
        <v>0</v>
      </c>
      <c r="H45" s="100">
        <f>IF(ISNUMBER(A45),MARKAH!F42,"")</f>
        <v>0</v>
      </c>
      <c r="I45" s="112">
        <f t="shared" si="9"/>
        <v>0</v>
      </c>
      <c r="J45" s="100" t="str">
        <f t="shared" si="2"/>
        <v>F</v>
      </c>
      <c r="K45" s="112">
        <f t="shared" si="3"/>
        <v>0</v>
      </c>
      <c r="L45" s="100">
        <f>IF(ISNUMBER(A45),MARKAH!G42,"")</f>
        <v>0</v>
      </c>
      <c r="M45" s="112">
        <f t="shared" si="10"/>
        <v>0</v>
      </c>
      <c r="N45" s="100" t="str">
        <f t="shared" si="4"/>
        <v>F</v>
      </c>
      <c r="O45" s="112">
        <f t="shared" si="14"/>
        <v>0</v>
      </c>
      <c r="P45" s="112">
        <f t="shared" si="15"/>
        <v>0</v>
      </c>
      <c r="Q45" s="100">
        <f t="shared" si="16"/>
        <v>0</v>
      </c>
      <c r="R45" s="113" t="str">
        <f t="shared" si="6"/>
        <v/>
      </c>
      <c r="S45" s="113">
        <f t="shared" si="17"/>
        <v>0</v>
      </c>
      <c r="T45" s="112">
        <f>IF(ISNUMBER(P45),MARKAH!I42,"")</f>
        <v>0</v>
      </c>
      <c r="U45" s="112">
        <f>IF(ISNUMBER(P45),MARKAH!J42,"")</f>
        <v>0</v>
      </c>
      <c r="V45" s="114">
        <f t="shared" si="18"/>
        <v>0</v>
      </c>
    </row>
    <row r="46" spans="1:22">
      <c r="A46" s="111">
        <f>IF(ISBLANK(MARKAH!A43),"",MARKAH!A43)</f>
        <v>31</v>
      </c>
      <c r="B46" s="111" t="str">
        <f>IF(ISBLANK(MARKAH!C43),"",MARKAH!C43)</f>
        <v/>
      </c>
      <c r="C46" s="115" t="str">
        <f>IF(ISBLANK(MARKAH!D43),"",MARKAH!D43)</f>
        <v/>
      </c>
      <c r="D46" s="111">
        <f>IF(ISNUMBER(A46),MARKAH!E43,"")</f>
        <v>0</v>
      </c>
      <c r="E46" s="112">
        <f t="shared" si="8"/>
        <v>0</v>
      </c>
      <c r="F46" s="100" t="str">
        <f t="shared" si="0"/>
        <v>F</v>
      </c>
      <c r="G46" s="112">
        <f t="shared" si="1"/>
        <v>0</v>
      </c>
      <c r="H46" s="100">
        <f>IF(ISNUMBER(A46),MARKAH!F43,"")</f>
        <v>0</v>
      </c>
      <c r="I46" s="112">
        <f t="shared" si="9"/>
        <v>0</v>
      </c>
      <c r="J46" s="100" t="str">
        <f t="shared" si="2"/>
        <v>F</v>
      </c>
      <c r="K46" s="112">
        <f t="shared" si="3"/>
        <v>0</v>
      </c>
      <c r="L46" s="100">
        <f>IF(ISNUMBER(A46),MARKAH!G43,"")</f>
        <v>0</v>
      </c>
      <c r="M46" s="112">
        <f t="shared" si="10"/>
        <v>0</v>
      </c>
      <c r="N46" s="100" t="str">
        <f t="shared" si="4"/>
        <v>F</v>
      </c>
      <c r="O46" s="112">
        <f t="shared" si="14"/>
        <v>0</v>
      </c>
      <c r="P46" s="112">
        <f t="shared" si="15"/>
        <v>0</v>
      </c>
      <c r="Q46" s="100">
        <f t="shared" si="16"/>
        <v>0</v>
      </c>
      <c r="R46" s="113" t="str">
        <f t="shared" si="6"/>
        <v/>
      </c>
      <c r="S46" s="113">
        <f t="shared" si="17"/>
        <v>0</v>
      </c>
      <c r="T46" s="112">
        <f>IF(ISNUMBER(P46),MARKAH!I43,"")</f>
        <v>0</v>
      </c>
      <c r="U46" s="112">
        <f>IF(ISNUMBER(P46),MARKAH!J43,"")</f>
        <v>0</v>
      </c>
      <c r="V46" s="114">
        <f t="shared" si="18"/>
        <v>0</v>
      </c>
    </row>
    <row r="47" spans="1:22">
      <c r="A47" s="111">
        <f>IF(ISBLANK(MARKAH!A44),"",MARKAH!A44)</f>
        <v>32</v>
      </c>
      <c r="B47" s="111" t="str">
        <f>IF(ISBLANK(MARKAH!C44),"",MARKAH!C44)</f>
        <v/>
      </c>
      <c r="C47" s="115" t="str">
        <f>IF(ISBLANK(MARKAH!D44),"",MARKAH!D44)</f>
        <v/>
      </c>
      <c r="D47" s="111">
        <f>IF(ISNUMBER(A47),MARKAH!E44,"")</f>
        <v>0</v>
      </c>
      <c r="E47" s="112">
        <f t="shared" si="8"/>
        <v>0</v>
      </c>
      <c r="F47" s="100" t="str">
        <f t="shared" si="0"/>
        <v>F</v>
      </c>
      <c r="G47" s="112">
        <f t="shared" si="1"/>
        <v>0</v>
      </c>
      <c r="H47" s="100">
        <f>IF(ISNUMBER(A47),MARKAH!F44,"")</f>
        <v>0</v>
      </c>
      <c r="I47" s="112">
        <f t="shared" si="9"/>
        <v>0</v>
      </c>
      <c r="J47" s="100" t="str">
        <f t="shared" si="2"/>
        <v>F</v>
      </c>
      <c r="K47" s="112">
        <f t="shared" si="3"/>
        <v>0</v>
      </c>
      <c r="L47" s="100">
        <f>IF(ISNUMBER(A47),MARKAH!G44,"")</f>
        <v>0</v>
      </c>
      <c r="M47" s="112">
        <f t="shared" si="10"/>
        <v>0</v>
      </c>
      <c r="N47" s="100" t="str">
        <f t="shared" si="4"/>
        <v>F</v>
      </c>
      <c r="O47" s="112">
        <f t="shared" si="14"/>
        <v>0</v>
      </c>
      <c r="P47" s="112">
        <f t="shared" si="15"/>
        <v>0</v>
      </c>
      <c r="Q47" s="100">
        <f t="shared" si="16"/>
        <v>0</v>
      </c>
      <c r="R47" s="113" t="str">
        <f t="shared" si="6"/>
        <v/>
      </c>
      <c r="S47" s="113">
        <f t="shared" si="17"/>
        <v>0</v>
      </c>
      <c r="T47" s="112">
        <f>IF(ISNUMBER(P47),MARKAH!I44,"")</f>
        <v>0</v>
      </c>
      <c r="U47" s="112">
        <f>IF(ISNUMBER(P47),MARKAH!J44,"")</f>
        <v>0</v>
      </c>
      <c r="V47" s="114">
        <f t="shared" si="18"/>
        <v>0</v>
      </c>
    </row>
    <row r="48" spans="1:22">
      <c r="A48" s="111">
        <f>IF(ISBLANK(MARKAH!A45),"",MARKAH!A45)</f>
        <v>33</v>
      </c>
      <c r="B48" s="111" t="str">
        <f>IF(ISBLANK(MARKAH!C45),"",MARKAH!C45)</f>
        <v/>
      </c>
      <c r="C48" s="115" t="str">
        <f>IF(ISBLANK(MARKAH!D45),"",MARKAH!D45)</f>
        <v/>
      </c>
      <c r="D48" s="111">
        <f>IF(ISNUMBER(A48),MARKAH!E45,"")</f>
        <v>0</v>
      </c>
      <c r="E48" s="112">
        <f t="shared" si="8"/>
        <v>0</v>
      </c>
      <c r="F48" s="100" t="str">
        <f t="shared" si="0"/>
        <v>F</v>
      </c>
      <c r="G48" s="112">
        <f t="shared" si="1"/>
        <v>0</v>
      </c>
      <c r="H48" s="100">
        <f>IF(ISNUMBER(A48),MARKAH!F45,"")</f>
        <v>0</v>
      </c>
      <c r="I48" s="112">
        <f t="shared" si="9"/>
        <v>0</v>
      </c>
      <c r="J48" s="100" t="str">
        <f t="shared" si="2"/>
        <v>F</v>
      </c>
      <c r="K48" s="112">
        <f t="shared" si="3"/>
        <v>0</v>
      </c>
      <c r="L48" s="100">
        <f>IF(ISNUMBER(A48),MARKAH!G45,"")</f>
        <v>0</v>
      </c>
      <c r="M48" s="112">
        <f t="shared" si="10"/>
        <v>0</v>
      </c>
      <c r="N48" s="100" t="str">
        <f t="shared" si="4"/>
        <v>F</v>
      </c>
      <c r="O48" s="112">
        <f t="shared" si="14"/>
        <v>0</v>
      </c>
      <c r="P48" s="112">
        <f t="shared" si="15"/>
        <v>0</v>
      </c>
      <c r="Q48" s="100">
        <f t="shared" si="16"/>
        <v>0</v>
      </c>
      <c r="R48" s="113" t="str">
        <f t="shared" si="6"/>
        <v/>
      </c>
      <c r="S48" s="113">
        <f t="shared" si="17"/>
        <v>0</v>
      </c>
      <c r="T48" s="112">
        <f>IF(ISNUMBER(P48),MARKAH!I45,"")</f>
        <v>0</v>
      </c>
      <c r="U48" s="112">
        <f>IF(ISNUMBER(P48),MARKAH!J45,"")</f>
        <v>0</v>
      </c>
      <c r="V48" s="114">
        <f t="shared" si="18"/>
        <v>0</v>
      </c>
    </row>
    <row r="49" spans="1:22">
      <c r="A49" s="111">
        <f>IF(ISBLANK(MARKAH!A46),"",MARKAH!A46)</f>
        <v>34</v>
      </c>
      <c r="B49" s="111" t="str">
        <f>IF(ISBLANK(MARKAH!C46),"",MARKAH!C46)</f>
        <v/>
      </c>
      <c r="C49" s="115" t="str">
        <f>IF(ISBLANK(MARKAH!D46),"",MARKAH!D46)</f>
        <v/>
      </c>
      <c r="D49" s="111">
        <f>IF(ISNUMBER(A49),MARKAH!E46,"")</f>
        <v>0</v>
      </c>
      <c r="E49" s="112">
        <f t="shared" si="8"/>
        <v>0</v>
      </c>
      <c r="F49" s="100" t="str">
        <f t="shared" si="0"/>
        <v>F</v>
      </c>
      <c r="G49" s="112">
        <f t="shared" si="1"/>
        <v>0</v>
      </c>
      <c r="H49" s="100">
        <f>IF(ISNUMBER(A49),MARKAH!F46,"")</f>
        <v>0</v>
      </c>
      <c r="I49" s="112">
        <f t="shared" si="9"/>
        <v>0</v>
      </c>
      <c r="J49" s="100" t="str">
        <f t="shared" si="2"/>
        <v>F</v>
      </c>
      <c r="K49" s="112">
        <f t="shared" si="3"/>
        <v>0</v>
      </c>
      <c r="L49" s="100">
        <f>IF(ISNUMBER(A49),MARKAH!G46,"")</f>
        <v>0</v>
      </c>
      <c r="M49" s="112">
        <f t="shared" si="10"/>
        <v>0</v>
      </c>
      <c r="N49" s="100" t="str">
        <f t="shared" si="4"/>
        <v>F</v>
      </c>
      <c r="O49" s="112">
        <f t="shared" si="14"/>
        <v>0</v>
      </c>
      <c r="P49" s="112">
        <f t="shared" si="15"/>
        <v>0</v>
      </c>
      <c r="Q49" s="100">
        <f t="shared" si="16"/>
        <v>0</v>
      </c>
      <c r="R49" s="113" t="str">
        <f t="shared" si="6"/>
        <v/>
      </c>
      <c r="S49" s="113">
        <f t="shared" si="17"/>
        <v>0</v>
      </c>
      <c r="T49" s="112">
        <f>IF(ISNUMBER(P49),MARKAH!I46,"")</f>
        <v>0</v>
      </c>
      <c r="U49" s="112">
        <f>IF(ISNUMBER(P49),MARKAH!J46,"")</f>
        <v>0</v>
      </c>
      <c r="V49" s="114">
        <f t="shared" si="18"/>
        <v>0</v>
      </c>
    </row>
    <row r="50" spans="1:22">
      <c r="A50" s="111">
        <f>IF(ISBLANK(MARKAH!A47),"",MARKAH!A47)</f>
        <v>35</v>
      </c>
      <c r="B50" s="111" t="str">
        <f>IF(ISBLANK(MARKAH!C47),"",MARKAH!C47)</f>
        <v/>
      </c>
      <c r="C50" s="115" t="str">
        <f>IF(ISBLANK(MARKAH!D47),"",MARKAH!D47)</f>
        <v/>
      </c>
      <c r="D50" s="111">
        <f>IF(ISNUMBER(A50),MARKAH!E47,"")</f>
        <v>0</v>
      </c>
      <c r="E50" s="112">
        <f t="shared" si="8"/>
        <v>0</v>
      </c>
      <c r="F50" s="100" t="str">
        <f t="shared" si="0"/>
        <v>F</v>
      </c>
      <c r="G50" s="112">
        <f t="shared" si="1"/>
        <v>0</v>
      </c>
      <c r="H50" s="100">
        <f>IF(ISNUMBER(A50),MARKAH!F47,"")</f>
        <v>0</v>
      </c>
      <c r="I50" s="112">
        <f t="shared" si="9"/>
        <v>0</v>
      </c>
      <c r="J50" s="100" t="str">
        <f t="shared" si="2"/>
        <v>F</v>
      </c>
      <c r="K50" s="112">
        <f t="shared" si="3"/>
        <v>0</v>
      </c>
      <c r="L50" s="100">
        <f>IF(ISNUMBER(A50),MARKAH!G47,"")</f>
        <v>0</v>
      </c>
      <c r="M50" s="112">
        <f t="shared" si="10"/>
        <v>0</v>
      </c>
      <c r="N50" s="100" t="str">
        <f t="shared" si="4"/>
        <v>F</v>
      </c>
      <c r="O50" s="112">
        <f t="shared" ref="O50:O60" si="19">IF(ISNUMBER(M50),VLOOKUP(M50,GradePoint,3),"")</f>
        <v>0</v>
      </c>
      <c r="P50" s="112">
        <f t="shared" ref="P50:P60" si="20">IF(ISNUMBER($A50),D50+H50+L50,"")</f>
        <v>0</v>
      </c>
      <c r="Q50" s="100">
        <f t="shared" ref="Q50:Q60" si="21">IF(ISNUMBER(P50),CEILING(P50,1),"")</f>
        <v>0</v>
      </c>
      <c r="R50" s="113" t="str">
        <f t="shared" si="6"/>
        <v/>
      </c>
      <c r="S50" s="113">
        <f t="shared" ref="S50:S60" si="22">IF(ISNUMBER(Q50),VLOOKUP(Q50,GradePoint,3),"")</f>
        <v>0</v>
      </c>
      <c r="T50" s="112">
        <f>IF(ISNUMBER(P50),MARKAH!I47,"")</f>
        <v>0</v>
      </c>
      <c r="U50" s="112">
        <f>IF(ISNUMBER(P50),MARKAH!J47,"")</f>
        <v>0</v>
      </c>
      <c r="V50" s="114">
        <f t="shared" ref="V50:V60" si="23">IF(ISNUMBER(U50),CEILING(SUM(T50:U50),1),"")</f>
        <v>0</v>
      </c>
    </row>
    <row r="51" spans="1:22">
      <c r="A51" s="111">
        <f>IF(ISBLANK(MARKAH!A48),"",MARKAH!A48)</f>
        <v>36</v>
      </c>
      <c r="B51" s="111" t="str">
        <f>IF(ISBLANK(MARKAH!C48),"",MARKAH!C48)</f>
        <v/>
      </c>
      <c r="C51" s="115" t="str">
        <f>IF(ISBLANK(MARKAH!D48),"",MARKAH!D48)</f>
        <v/>
      </c>
      <c r="D51" s="111">
        <f>IF(ISNUMBER(A51),MARKAH!E48,"")</f>
        <v>0</v>
      </c>
      <c r="E51" s="112">
        <f t="shared" si="8"/>
        <v>0</v>
      </c>
      <c r="F51" s="100" t="str">
        <f t="shared" si="0"/>
        <v>F</v>
      </c>
      <c r="G51" s="112">
        <f t="shared" si="1"/>
        <v>0</v>
      </c>
      <c r="H51" s="100">
        <f>IF(ISNUMBER(A51),MARKAH!F48,"")</f>
        <v>0</v>
      </c>
      <c r="I51" s="112">
        <f t="shared" si="9"/>
        <v>0</v>
      </c>
      <c r="J51" s="100" t="str">
        <f t="shared" si="2"/>
        <v>F</v>
      </c>
      <c r="K51" s="112">
        <f t="shared" si="3"/>
        <v>0</v>
      </c>
      <c r="L51" s="100">
        <f>IF(ISNUMBER(A51),MARKAH!G48,"")</f>
        <v>0</v>
      </c>
      <c r="M51" s="112">
        <f t="shared" si="10"/>
        <v>0</v>
      </c>
      <c r="N51" s="100" t="str">
        <f t="shared" si="4"/>
        <v>F</v>
      </c>
      <c r="O51" s="112">
        <f t="shared" si="19"/>
        <v>0</v>
      </c>
      <c r="P51" s="112">
        <f t="shared" si="20"/>
        <v>0</v>
      </c>
      <c r="Q51" s="100">
        <f t="shared" si="21"/>
        <v>0</v>
      </c>
      <c r="R51" s="113" t="str">
        <f t="shared" si="6"/>
        <v/>
      </c>
      <c r="S51" s="113">
        <f t="shared" si="22"/>
        <v>0</v>
      </c>
      <c r="T51" s="112">
        <f>IF(ISNUMBER(P51),MARKAH!I48,"")</f>
        <v>0</v>
      </c>
      <c r="U51" s="112">
        <f>IF(ISNUMBER(P51),MARKAH!J48,"")</f>
        <v>0</v>
      </c>
      <c r="V51" s="114">
        <f t="shared" si="23"/>
        <v>0</v>
      </c>
    </row>
    <row r="52" spans="1:22">
      <c r="A52" s="111">
        <f>IF(ISBLANK(MARKAH!A49),"",MARKAH!A49)</f>
        <v>37</v>
      </c>
      <c r="B52" s="111" t="str">
        <f>IF(ISBLANK(MARKAH!C49),"",MARKAH!C49)</f>
        <v/>
      </c>
      <c r="C52" s="115" t="str">
        <f>IF(ISBLANK(MARKAH!D49),"",MARKAH!D49)</f>
        <v/>
      </c>
      <c r="D52" s="111">
        <f>IF(ISNUMBER(A52),MARKAH!E49,"")</f>
        <v>0</v>
      </c>
      <c r="E52" s="112">
        <f t="shared" si="8"/>
        <v>0</v>
      </c>
      <c r="F52" s="100" t="str">
        <f t="shared" si="0"/>
        <v>F</v>
      </c>
      <c r="G52" s="112">
        <f t="shared" si="1"/>
        <v>0</v>
      </c>
      <c r="H52" s="100">
        <f>IF(ISNUMBER(A52),MARKAH!F49,"")</f>
        <v>0</v>
      </c>
      <c r="I52" s="112">
        <f t="shared" si="9"/>
        <v>0</v>
      </c>
      <c r="J52" s="100" t="str">
        <f t="shared" si="2"/>
        <v>F</v>
      </c>
      <c r="K52" s="112">
        <f t="shared" si="3"/>
        <v>0</v>
      </c>
      <c r="L52" s="100">
        <f>IF(ISNUMBER(A52),MARKAH!G49,"")</f>
        <v>0</v>
      </c>
      <c r="M52" s="112">
        <f t="shared" si="10"/>
        <v>0</v>
      </c>
      <c r="N52" s="100" t="str">
        <f t="shared" si="4"/>
        <v>F</v>
      </c>
      <c r="O52" s="112">
        <f t="shared" si="19"/>
        <v>0</v>
      </c>
      <c r="P52" s="112">
        <f t="shared" si="20"/>
        <v>0</v>
      </c>
      <c r="Q52" s="100">
        <f t="shared" si="21"/>
        <v>0</v>
      </c>
      <c r="R52" s="113" t="str">
        <f t="shared" si="6"/>
        <v/>
      </c>
      <c r="S52" s="113">
        <f t="shared" si="22"/>
        <v>0</v>
      </c>
      <c r="T52" s="112">
        <f>IF(ISNUMBER(P52),MARKAH!I49,"")</f>
        <v>0</v>
      </c>
      <c r="U52" s="112">
        <f>IF(ISNUMBER(P52),MARKAH!J49,"")</f>
        <v>0</v>
      </c>
      <c r="V52" s="114">
        <f t="shared" si="23"/>
        <v>0</v>
      </c>
    </row>
    <row r="53" spans="1:22">
      <c r="A53" s="111">
        <f>IF(ISBLANK(MARKAH!A50),"",MARKAH!A50)</f>
        <v>38</v>
      </c>
      <c r="B53" s="111" t="str">
        <f>IF(ISBLANK(MARKAH!C50),"",MARKAH!C50)</f>
        <v/>
      </c>
      <c r="C53" s="115" t="str">
        <f>IF(ISBLANK(MARKAH!D50),"",MARKAH!D50)</f>
        <v/>
      </c>
      <c r="D53" s="111">
        <f>IF(ISNUMBER(A53),MARKAH!E50,"")</f>
        <v>0</v>
      </c>
      <c r="E53" s="112">
        <f t="shared" si="8"/>
        <v>0</v>
      </c>
      <c r="F53" s="100" t="str">
        <f t="shared" si="0"/>
        <v>F</v>
      </c>
      <c r="G53" s="112">
        <f t="shared" si="1"/>
        <v>0</v>
      </c>
      <c r="H53" s="100">
        <f>IF(ISNUMBER(A53),MARKAH!F50,"")</f>
        <v>0</v>
      </c>
      <c r="I53" s="112">
        <f t="shared" si="9"/>
        <v>0</v>
      </c>
      <c r="J53" s="100" t="str">
        <f t="shared" si="2"/>
        <v>F</v>
      </c>
      <c r="K53" s="112">
        <f t="shared" si="3"/>
        <v>0</v>
      </c>
      <c r="L53" s="100">
        <f>IF(ISNUMBER(A53),MARKAH!G50,"")</f>
        <v>0</v>
      </c>
      <c r="M53" s="112">
        <f t="shared" si="10"/>
        <v>0</v>
      </c>
      <c r="N53" s="100" t="str">
        <f t="shared" si="4"/>
        <v>F</v>
      </c>
      <c r="O53" s="112">
        <f t="shared" si="19"/>
        <v>0</v>
      </c>
      <c r="P53" s="112">
        <f t="shared" si="20"/>
        <v>0</v>
      </c>
      <c r="Q53" s="100">
        <f t="shared" si="21"/>
        <v>0</v>
      </c>
      <c r="R53" s="113" t="str">
        <f t="shared" si="6"/>
        <v/>
      </c>
      <c r="S53" s="113">
        <f t="shared" si="22"/>
        <v>0</v>
      </c>
      <c r="T53" s="112">
        <f>IF(ISNUMBER(P53),MARKAH!I50,"")</f>
        <v>0</v>
      </c>
      <c r="U53" s="112">
        <f>IF(ISNUMBER(P53),MARKAH!J50,"")</f>
        <v>0</v>
      </c>
      <c r="V53" s="114">
        <f t="shared" si="23"/>
        <v>0</v>
      </c>
    </row>
    <row r="54" spans="1:22">
      <c r="A54" s="111">
        <f>IF(ISBLANK(MARKAH!A51),"",MARKAH!A51)</f>
        <v>39</v>
      </c>
      <c r="B54" s="111" t="str">
        <f>IF(ISBLANK(MARKAH!C51),"",MARKAH!C51)</f>
        <v/>
      </c>
      <c r="C54" s="115" t="str">
        <f>IF(ISBLANK(MARKAH!D51),"",MARKAH!D51)</f>
        <v/>
      </c>
      <c r="D54" s="111">
        <f>IF(ISNUMBER(A54),MARKAH!E51,"")</f>
        <v>0</v>
      </c>
      <c r="E54" s="112">
        <f t="shared" si="8"/>
        <v>0</v>
      </c>
      <c r="F54" s="100" t="str">
        <f t="shared" si="0"/>
        <v>F</v>
      </c>
      <c r="G54" s="112">
        <f t="shared" si="1"/>
        <v>0</v>
      </c>
      <c r="H54" s="100">
        <f>IF(ISNUMBER(A54),MARKAH!F51,"")</f>
        <v>0</v>
      </c>
      <c r="I54" s="112">
        <f t="shared" si="9"/>
        <v>0</v>
      </c>
      <c r="J54" s="100" t="str">
        <f t="shared" si="2"/>
        <v>F</v>
      </c>
      <c r="K54" s="112">
        <f t="shared" si="3"/>
        <v>0</v>
      </c>
      <c r="L54" s="100">
        <f>IF(ISNUMBER(A54),MARKAH!G51,"")</f>
        <v>0</v>
      </c>
      <c r="M54" s="112">
        <f t="shared" si="10"/>
        <v>0</v>
      </c>
      <c r="N54" s="100" t="str">
        <f t="shared" si="4"/>
        <v>F</v>
      </c>
      <c r="O54" s="112">
        <f t="shared" si="19"/>
        <v>0</v>
      </c>
      <c r="P54" s="112">
        <f t="shared" si="20"/>
        <v>0</v>
      </c>
      <c r="Q54" s="100">
        <f t="shared" si="21"/>
        <v>0</v>
      </c>
      <c r="R54" s="113" t="str">
        <f t="shared" si="6"/>
        <v/>
      </c>
      <c r="S54" s="113">
        <f t="shared" si="22"/>
        <v>0</v>
      </c>
      <c r="T54" s="112">
        <f>IF(ISNUMBER(P54),MARKAH!I51,"")</f>
        <v>0</v>
      </c>
      <c r="U54" s="112">
        <f>IF(ISNUMBER(P54),MARKAH!J51,"")</f>
        <v>0</v>
      </c>
      <c r="V54" s="114">
        <f t="shared" si="23"/>
        <v>0</v>
      </c>
    </row>
    <row r="55" spans="1:22">
      <c r="A55" s="111">
        <f>IF(ISBLANK(MARKAH!A52),"",MARKAH!A52)</f>
        <v>40</v>
      </c>
      <c r="B55" s="111" t="str">
        <f>IF(ISBLANK(MARKAH!C52),"",MARKAH!C52)</f>
        <v/>
      </c>
      <c r="C55" s="115" t="str">
        <f>IF(ISBLANK(MARKAH!D52),"",MARKAH!D52)</f>
        <v/>
      </c>
      <c r="D55" s="111">
        <f>IF(ISNUMBER(A55),MARKAH!E52,"")</f>
        <v>0</v>
      </c>
      <c r="E55" s="112">
        <f t="shared" si="8"/>
        <v>0</v>
      </c>
      <c r="F55" s="100" t="str">
        <f t="shared" si="0"/>
        <v>F</v>
      </c>
      <c r="G55" s="112">
        <f t="shared" si="1"/>
        <v>0</v>
      </c>
      <c r="H55" s="100">
        <f>IF(ISNUMBER(A55),MARKAH!F52,"")</f>
        <v>0</v>
      </c>
      <c r="I55" s="112">
        <f t="shared" si="9"/>
        <v>0</v>
      </c>
      <c r="J55" s="100" t="str">
        <f t="shared" si="2"/>
        <v>F</v>
      </c>
      <c r="K55" s="112">
        <f t="shared" si="3"/>
        <v>0</v>
      </c>
      <c r="L55" s="100">
        <f>IF(ISNUMBER(A55),MARKAH!G52,"")</f>
        <v>0</v>
      </c>
      <c r="M55" s="112">
        <f t="shared" si="10"/>
        <v>0</v>
      </c>
      <c r="N55" s="100" t="str">
        <f t="shared" si="4"/>
        <v>F</v>
      </c>
      <c r="O55" s="112">
        <f t="shared" si="19"/>
        <v>0</v>
      </c>
      <c r="P55" s="112">
        <f t="shared" si="20"/>
        <v>0</v>
      </c>
      <c r="Q55" s="100">
        <f t="shared" si="21"/>
        <v>0</v>
      </c>
      <c r="R55" s="113" t="str">
        <f t="shared" si="6"/>
        <v/>
      </c>
      <c r="S55" s="113">
        <f t="shared" si="22"/>
        <v>0</v>
      </c>
      <c r="T55" s="112">
        <f>IF(ISNUMBER(P55),MARKAH!I52,"")</f>
        <v>0</v>
      </c>
      <c r="U55" s="112">
        <f>IF(ISNUMBER(P55),MARKAH!J52,"")</f>
        <v>0</v>
      </c>
      <c r="V55" s="114">
        <f t="shared" si="23"/>
        <v>0</v>
      </c>
    </row>
    <row r="56" spans="1:22">
      <c r="A56" s="111">
        <f>IF(ISBLANK(MARKAH!A53),"",MARKAH!A53)</f>
        <v>41</v>
      </c>
      <c r="B56" s="111" t="str">
        <f>IF(ISBLANK(MARKAH!C53),"",MARKAH!C53)</f>
        <v/>
      </c>
      <c r="C56" s="115" t="str">
        <f>IF(ISBLANK(MARKAH!D53),"",MARKAH!D53)</f>
        <v/>
      </c>
      <c r="D56" s="111">
        <f>IF(ISNUMBER(A56),MARKAH!E53,"")</f>
        <v>0</v>
      </c>
      <c r="E56" s="112">
        <f t="shared" si="8"/>
        <v>0</v>
      </c>
      <c r="F56" s="100" t="str">
        <f t="shared" si="0"/>
        <v>F</v>
      </c>
      <c r="G56" s="112">
        <f t="shared" si="1"/>
        <v>0</v>
      </c>
      <c r="H56" s="100">
        <f>IF(ISNUMBER(A56),MARKAH!F53,"")</f>
        <v>0</v>
      </c>
      <c r="I56" s="112">
        <f t="shared" si="9"/>
        <v>0</v>
      </c>
      <c r="J56" s="100" t="str">
        <f t="shared" si="2"/>
        <v>F</v>
      </c>
      <c r="K56" s="112">
        <f t="shared" si="3"/>
        <v>0</v>
      </c>
      <c r="L56" s="100">
        <f>IF(ISNUMBER(A56),MARKAH!G53,"")</f>
        <v>0</v>
      </c>
      <c r="M56" s="112">
        <f t="shared" si="10"/>
        <v>0</v>
      </c>
      <c r="N56" s="100" t="str">
        <f t="shared" si="4"/>
        <v>F</v>
      </c>
      <c r="O56" s="112">
        <f t="shared" si="19"/>
        <v>0</v>
      </c>
      <c r="P56" s="112">
        <f t="shared" si="20"/>
        <v>0</v>
      </c>
      <c r="Q56" s="100">
        <f t="shared" si="21"/>
        <v>0</v>
      </c>
      <c r="R56" s="113" t="str">
        <f t="shared" si="6"/>
        <v/>
      </c>
      <c r="S56" s="113">
        <f t="shared" si="22"/>
        <v>0</v>
      </c>
      <c r="T56" s="112">
        <f>IF(ISNUMBER(P56),MARKAH!I53,"")</f>
        <v>0</v>
      </c>
      <c r="U56" s="112">
        <f>IF(ISNUMBER(P56),MARKAH!J53,"")</f>
        <v>0</v>
      </c>
      <c r="V56" s="114">
        <f t="shared" si="23"/>
        <v>0</v>
      </c>
    </row>
    <row r="57" spans="1:22">
      <c r="A57" s="111">
        <f>IF(ISBLANK(MARKAH!A54),"",MARKAH!A54)</f>
        <v>42</v>
      </c>
      <c r="B57" s="111" t="str">
        <f>IF(ISBLANK(MARKAH!C54),"",MARKAH!C54)</f>
        <v/>
      </c>
      <c r="C57" s="115" t="str">
        <f>IF(ISBLANK(MARKAH!D54),"",MARKAH!D54)</f>
        <v/>
      </c>
      <c r="D57" s="111">
        <f>IF(ISNUMBER(A57),MARKAH!E54,"")</f>
        <v>0</v>
      </c>
      <c r="E57" s="112">
        <f t="shared" si="8"/>
        <v>0</v>
      </c>
      <c r="F57" s="100" t="str">
        <f t="shared" si="0"/>
        <v>F</v>
      </c>
      <c r="G57" s="112">
        <f t="shared" si="1"/>
        <v>0</v>
      </c>
      <c r="H57" s="100">
        <f>IF(ISNUMBER(A57),MARKAH!F54,"")</f>
        <v>0</v>
      </c>
      <c r="I57" s="112">
        <f t="shared" si="9"/>
        <v>0</v>
      </c>
      <c r="J57" s="100" t="str">
        <f t="shared" si="2"/>
        <v>F</v>
      </c>
      <c r="K57" s="112">
        <f t="shared" si="3"/>
        <v>0</v>
      </c>
      <c r="L57" s="100">
        <f>IF(ISNUMBER(A57),MARKAH!G54,"")</f>
        <v>0</v>
      </c>
      <c r="M57" s="112">
        <f t="shared" si="10"/>
        <v>0</v>
      </c>
      <c r="N57" s="100" t="str">
        <f t="shared" si="4"/>
        <v>F</v>
      </c>
      <c r="O57" s="112">
        <f t="shared" si="19"/>
        <v>0</v>
      </c>
      <c r="P57" s="112">
        <f t="shared" si="20"/>
        <v>0</v>
      </c>
      <c r="Q57" s="100">
        <f t="shared" si="21"/>
        <v>0</v>
      </c>
      <c r="R57" s="113" t="str">
        <f t="shared" si="6"/>
        <v/>
      </c>
      <c r="S57" s="113">
        <f t="shared" si="22"/>
        <v>0</v>
      </c>
      <c r="T57" s="112">
        <f>IF(ISNUMBER(P57),MARKAH!I54,"")</f>
        <v>0</v>
      </c>
      <c r="U57" s="112">
        <f>IF(ISNUMBER(P57),MARKAH!J54,"")</f>
        <v>0</v>
      </c>
      <c r="V57" s="114">
        <f t="shared" si="23"/>
        <v>0</v>
      </c>
    </row>
    <row r="58" spans="1:22">
      <c r="A58" s="111">
        <f>IF(ISBLANK(MARKAH!A55),"",MARKAH!A55)</f>
        <v>43</v>
      </c>
      <c r="B58" s="111" t="str">
        <f>IF(ISBLANK(MARKAH!C55),"",MARKAH!C55)</f>
        <v/>
      </c>
      <c r="C58" s="115" t="str">
        <f>IF(ISBLANK(MARKAH!D55),"",MARKAH!D55)</f>
        <v/>
      </c>
      <c r="D58" s="111">
        <f>IF(ISNUMBER(A58),MARKAH!E55,"")</f>
        <v>0</v>
      </c>
      <c r="E58" s="112">
        <f t="shared" si="8"/>
        <v>0</v>
      </c>
      <c r="F58" s="100" t="str">
        <f t="shared" si="0"/>
        <v>F</v>
      </c>
      <c r="G58" s="112">
        <f t="shared" si="1"/>
        <v>0</v>
      </c>
      <c r="H58" s="100">
        <f>IF(ISNUMBER(A58),MARKAH!F55,"")</f>
        <v>0</v>
      </c>
      <c r="I58" s="112">
        <f t="shared" si="9"/>
        <v>0</v>
      </c>
      <c r="J58" s="100" t="str">
        <f t="shared" si="2"/>
        <v>F</v>
      </c>
      <c r="K58" s="112">
        <f t="shared" si="3"/>
        <v>0</v>
      </c>
      <c r="L58" s="100">
        <f>IF(ISNUMBER(A58),MARKAH!G55,"")</f>
        <v>0</v>
      </c>
      <c r="M58" s="112">
        <f t="shared" si="10"/>
        <v>0</v>
      </c>
      <c r="N58" s="100" t="str">
        <f t="shared" si="4"/>
        <v>F</v>
      </c>
      <c r="O58" s="112">
        <f t="shared" si="19"/>
        <v>0</v>
      </c>
      <c r="P58" s="112">
        <f t="shared" si="20"/>
        <v>0</v>
      </c>
      <c r="Q58" s="100">
        <f t="shared" si="21"/>
        <v>0</v>
      </c>
      <c r="R58" s="113" t="str">
        <f t="shared" si="6"/>
        <v/>
      </c>
      <c r="S58" s="113">
        <f t="shared" si="22"/>
        <v>0</v>
      </c>
      <c r="T58" s="112">
        <f>IF(ISNUMBER(P58),MARKAH!I55,"")</f>
        <v>0</v>
      </c>
      <c r="U58" s="112">
        <f>IF(ISNUMBER(P58),MARKAH!J55,"")</f>
        <v>0</v>
      </c>
      <c r="V58" s="114">
        <f t="shared" si="23"/>
        <v>0</v>
      </c>
    </row>
    <row r="59" spans="1:22">
      <c r="A59" s="111">
        <f>IF(ISBLANK(MARKAH!A56),"",MARKAH!A56)</f>
        <v>44</v>
      </c>
      <c r="B59" s="111" t="str">
        <f>IF(ISBLANK(MARKAH!C56),"",MARKAH!C56)</f>
        <v/>
      </c>
      <c r="C59" s="115" t="str">
        <f>IF(ISBLANK(MARKAH!D56),"",MARKAH!D56)</f>
        <v/>
      </c>
      <c r="D59" s="111">
        <f>IF(ISNUMBER(A59),MARKAH!E56,"")</f>
        <v>0</v>
      </c>
      <c r="E59" s="112">
        <f t="shared" si="8"/>
        <v>0</v>
      </c>
      <c r="F59" s="100" t="str">
        <f t="shared" si="0"/>
        <v>F</v>
      </c>
      <c r="G59" s="112">
        <f t="shared" si="1"/>
        <v>0</v>
      </c>
      <c r="H59" s="100">
        <f>IF(ISNUMBER(A59),MARKAH!F56,"")</f>
        <v>0</v>
      </c>
      <c r="I59" s="112">
        <f t="shared" si="9"/>
        <v>0</v>
      </c>
      <c r="J59" s="100" t="str">
        <f t="shared" si="2"/>
        <v>F</v>
      </c>
      <c r="K59" s="112">
        <f t="shared" si="3"/>
        <v>0</v>
      </c>
      <c r="L59" s="100">
        <f>IF(ISNUMBER(A59),MARKAH!G56,"")</f>
        <v>0</v>
      </c>
      <c r="M59" s="112">
        <f t="shared" si="10"/>
        <v>0</v>
      </c>
      <c r="N59" s="100" t="str">
        <f t="shared" si="4"/>
        <v>F</v>
      </c>
      <c r="O59" s="112">
        <f t="shared" si="19"/>
        <v>0</v>
      </c>
      <c r="P59" s="112">
        <f t="shared" si="20"/>
        <v>0</v>
      </c>
      <c r="Q59" s="100">
        <f t="shared" si="21"/>
        <v>0</v>
      </c>
      <c r="R59" s="113" t="str">
        <f t="shared" si="6"/>
        <v/>
      </c>
      <c r="S59" s="113">
        <f t="shared" si="22"/>
        <v>0</v>
      </c>
      <c r="T59" s="112">
        <f>IF(ISNUMBER(P59),MARKAH!I56,"")</f>
        <v>0</v>
      </c>
      <c r="U59" s="112">
        <f>IF(ISNUMBER(P59),MARKAH!J56,"")</f>
        <v>0</v>
      </c>
      <c r="V59" s="114">
        <f t="shared" si="23"/>
        <v>0</v>
      </c>
    </row>
    <row r="60" spans="1:22">
      <c r="A60" s="111">
        <f>IF(ISBLANK(MARKAH!A57),"",MARKAH!A57)</f>
        <v>45</v>
      </c>
      <c r="B60" s="111" t="str">
        <f>IF(ISBLANK(MARKAH!C57),"",MARKAH!C57)</f>
        <v/>
      </c>
      <c r="C60" s="115" t="str">
        <f>IF(ISBLANK(MARKAH!D57),"",MARKAH!D57)</f>
        <v/>
      </c>
      <c r="D60" s="111">
        <f>IF(ISNUMBER(A60),MARKAH!E57,"")</f>
        <v>0</v>
      </c>
      <c r="E60" s="112">
        <f t="shared" si="8"/>
        <v>0</v>
      </c>
      <c r="F60" s="100" t="str">
        <f t="shared" si="0"/>
        <v>F</v>
      </c>
      <c r="G60" s="112">
        <f t="shared" si="1"/>
        <v>0</v>
      </c>
      <c r="H60" s="100">
        <f>IF(ISNUMBER(A60),MARKAH!F57,"")</f>
        <v>0</v>
      </c>
      <c r="I60" s="112">
        <f t="shared" si="9"/>
        <v>0</v>
      </c>
      <c r="J60" s="100" t="str">
        <f t="shared" si="2"/>
        <v>F</v>
      </c>
      <c r="K60" s="112">
        <f t="shared" si="3"/>
        <v>0</v>
      </c>
      <c r="L60" s="100">
        <f>IF(ISNUMBER(A60),MARKAH!G57,"")</f>
        <v>0</v>
      </c>
      <c r="M60" s="112">
        <f t="shared" si="10"/>
        <v>0</v>
      </c>
      <c r="N60" s="100" t="str">
        <f t="shared" si="4"/>
        <v>F</v>
      </c>
      <c r="O60" s="112">
        <f t="shared" si="19"/>
        <v>0</v>
      </c>
      <c r="P60" s="112">
        <f t="shared" si="20"/>
        <v>0</v>
      </c>
      <c r="Q60" s="100">
        <f t="shared" si="21"/>
        <v>0</v>
      </c>
      <c r="R60" s="113" t="str">
        <f t="shared" si="6"/>
        <v/>
      </c>
      <c r="S60" s="113">
        <f t="shared" si="22"/>
        <v>0</v>
      </c>
      <c r="T60" s="112">
        <f>IF(ISNUMBER(P60),MARKAH!I57,"")</f>
        <v>0</v>
      </c>
      <c r="U60" s="112">
        <f>IF(ISNUMBER(P60),MARKAH!J57,"")</f>
        <v>0</v>
      </c>
      <c r="V60" s="114">
        <f t="shared" si="23"/>
        <v>0</v>
      </c>
    </row>
    <row r="61" spans="1:22">
      <c r="A61" s="111">
        <f>IF(ISBLANK(MARKAH!A58),"",MARKAH!A58)</f>
        <v>46</v>
      </c>
      <c r="B61" s="111" t="str">
        <f>IF(ISBLANK(MARKAH!C58),"",MARKAH!C58)</f>
        <v/>
      </c>
      <c r="C61" s="115" t="str">
        <f>IF(ISBLANK(MARKAH!D58),"",MARKAH!D58)</f>
        <v/>
      </c>
      <c r="D61" s="111">
        <f>IF(ISNUMBER(A61),MARKAH!E58,"")</f>
        <v>0</v>
      </c>
      <c r="E61" s="112">
        <f t="shared" ref="E61:E90" si="24">IF(ISNUMBER($A61),D61/D$15,"")</f>
        <v>0</v>
      </c>
      <c r="F61" s="100" t="str">
        <f t="shared" ref="F61:F90" si="25">IF(ISNUMBER(E61),VLOOKUP(E61,GradePoint,2),"")</f>
        <v>F</v>
      </c>
      <c r="G61" s="112">
        <f t="shared" ref="G61:G90" si="26">IF(ISNUMBER(E61),VLOOKUP(E61,GradePoint,3),"")</f>
        <v>0</v>
      </c>
      <c r="H61" s="100">
        <f>IF(ISNUMBER(A61),MARKAH!F58,"")</f>
        <v>0</v>
      </c>
      <c r="I61" s="112">
        <f t="shared" ref="I61:I90" si="27">IF(ISNUMBER($H61),H61/H$15,"")</f>
        <v>0</v>
      </c>
      <c r="J61" s="100" t="str">
        <f t="shared" ref="J61:J90" si="28">IF(ISNUMBER(I61),VLOOKUP(I61,GradePoint,2),"")</f>
        <v>F</v>
      </c>
      <c r="K61" s="112">
        <f t="shared" ref="K61:K90" si="29">IF(ISNUMBER(I61),VLOOKUP(I61,GradePoint,3),"")</f>
        <v>0</v>
      </c>
      <c r="L61" s="100">
        <f>IF(ISNUMBER(A61),MARKAH!G58,"")</f>
        <v>0</v>
      </c>
      <c r="M61" s="112">
        <f t="shared" ref="M61:M90" si="30">IF(ISNUMBER($L61),L61/L$15,"")</f>
        <v>0</v>
      </c>
      <c r="N61" s="100" t="str">
        <f t="shared" ref="N61:N90" si="31">IF(ISNUMBER(M61),VLOOKUP(M61,GradePoint,2),"")</f>
        <v>F</v>
      </c>
      <c r="O61" s="112">
        <f t="shared" ref="O61:O90" si="32">IF(ISNUMBER(M61),VLOOKUP(M61,GradePoint,3),"")</f>
        <v>0</v>
      </c>
      <c r="P61" s="112">
        <f t="shared" ref="P61:P90" si="33">IF(ISNUMBER($A61),D61+H61+L61,"")</f>
        <v>0</v>
      </c>
      <c r="Q61" s="100">
        <f t="shared" ref="Q61:Q90" si="34">IF(ISNUMBER(P61),CEILING(P61,1),"")</f>
        <v>0</v>
      </c>
      <c r="R61" s="113" t="str">
        <f t="shared" ref="R61:R90" si="35">IF(B61="","",IF(ISNUMBER(Q61),VLOOKUP(Q61,GradePoint,2),""))</f>
        <v/>
      </c>
      <c r="S61" s="113">
        <f t="shared" ref="S61:S90" si="36">IF(ISNUMBER(Q61),VLOOKUP(Q61,GradePoint,3),"")</f>
        <v>0</v>
      </c>
      <c r="T61" s="112">
        <f>IF(ISNUMBER(P61),MARKAH!I58,"")</f>
        <v>0</v>
      </c>
      <c r="U61" s="112">
        <f>IF(ISNUMBER(P61),MARKAH!J58,"")</f>
        <v>0</v>
      </c>
      <c r="V61" s="114">
        <f t="shared" ref="V61:V90" si="37">IF(ISNUMBER(U61),CEILING(SUM(T61:U61),1),"")</f>
        <v>0</v>
      </c>
    </row>
    <row r="62" spans="1:22">
      <c r="A62" s="111">
        <f>IF(ISBLANK(MARKAH!A59),"",MARKAH!A59)</f>
        <v>47</v>
      </c>
      <c r="B62" s="111" t="str">
        <f>IF(ISBLANK(MARKAH!C59),"",MARKAH!C59)</f>
        <v/>
      </c>
      <c r="C62" s="115" t="str">
        <f>IF(ISBLANK(MARKAH!D59),"",MARKAH!D59)</f>
        <v/>
      </c>
      <c r="D62" s="111">
        <f>IF(ISNUMBER(A62),MARKAH!E59,"")</f>
        <v>0</v>
      </c>
      <c r="E62" s="112">
        <f t="shared" si="24"/>
        <v>0</v>
      </c>
      <c r="F62" s="100" t="str">
        <f t="shared" si="25"/>
        <v>F</v>
      </c>
      <c r="G62" s="112">
        <f t="shared" si="26"/>
        <v>0</v>
      </c>
      <c r="H62" s="100">
        <f>IF(ISNUMBER(A62),MARKAH!F59,"")</f>
        <v>0</v>
      </c>
      <c r="I62" s="112">
        <f t="shared" si="27"/>
        <v>0</v>
      </c>
      <c r="J62" s="100" t="str">
        <f t="shared" si="28"/>
        <v>F</v>
      </c>
      <c r="K62" s="112">
        <f t="shared" si="29"/>
        <v>0</v>
      </c>
      <c r="L62" s="100">
        <f>IF(ISNUMBER(A62),MARKAH!G59,"")</f>
        <v>0</v>
      </c>
      <c r="M62" s="112">
        <f t="shared" si="30"/>
        <v>0</v>
      </c>
      <c r="N62" s="100" t="str">
        <f t="shared" si="31"/>
        <v>F</v>
      </c>
      <c r="O62" s="112">
        <f t="shared" si="32"/>
        <v>0</v>
      </c>
      <c r="P62" s="112">
        <f t="shared" si="33"/>
        <v>0</v>
      </c>
      <c r="Q62" s="100">
        <f t="shared" si="34"/>
        <v>0</v>
      </c>
      <c r="R62" s="113" t="str">
        <f t="shared" si="35"/>
        <v/>
      </c>
      <c r="S62" s="113">
        <f t="shared" si="36"/>
        <v>0</v>
      </c>
      <c r="T62" s="112">
        <f>IF(ISNUMBER(P62),MARKAH!I59,"")</f>
        <v>0</v>
      </c>
      <c r="U62" s="112">
        <f>IF(ISNUMBER(P62),MARKAH!J59,"")</f>
        <v>0</v>
      </c>
      <c r="V62" s="114">
        <f t="shared" si="37"/>
        <v>0</v>
      </c>
    </row>
    <row r="63" spans="1:22">
      <c r="A63" s="111">
        <f>IF(ISBLANK(MARKAH!A60),"",MARKAH!A60)</f>
        <v>48</v>
      </c>
      <c r="B63" s="111" t="str">
        <f>IF(ISBLANK(MARKAH!C60),"",MARKAH!C60)</f>
        <v/>
      </c>
      <c r="C63" s="115" t="str">
        <f>IF(ISBLANK(MARKAH!D60),"",MARKAH!D60)</f>
        <v/>
      </c>
      <c r="D63" s="111">
        <f>IF(ISNUMBER(A63),MARKAH!E60,"")</f>
        <v>0</v>
      </c>
      <c r="E63" s="112">
        <f t="shared" si="24"/>
        <v>0</v>
      </c>
      <c r="F63" s="100" t="str">
        <f t="shared" si="25"/>
        <v>F</v>
      </c>
      <c r="G63" s="112">
        <f t="shared" si="26"/>
        <v>0</v>
      </c>
      <c r="H63" s="100">
        <f>IF(ISNUMBER(A63),MARKAH!F60,"")</f>
        <v>0</v>
      </c>
      <c r="I63" s="112">
        <f t="shared" si="27"/>
        <v>0</v>
      </c>
      <c r="J63" s="100" t="str">
        <f t="shared" si="28"/>
        <v>F</v>
      </c>
      <c r="K63" s="112">
        <f t="shared" si="29"/>
        <v>0</v>
      </c>
      <c r="L63" s="100">
        <f>IF(ISNUMBER(A63),MARKAH!G60,"")</f>
        <v>0</v>
      </c>
      <c r="M63" s="112">
        <f t="shared" si="30"/>
        <v>0</v>
      </c>
      <c r="N63" s="100" t="str">
        <f t="shared" si="31"/>
        <v>F</v>
      </c>
      <c r="O63" s="112">
        <f t="shared" si="32"/>
        <v>0</v>
      </c>
      <c r="P63" s="112">
        <f t="shared" si="33"/>
        <v>0</v>
      </c>
      <c r="Q63" s="100">
        <f t="shared" si="34"/>
        <v>0</v>
      </c>
      <c r="R63" s="113" t="str">
        <f t="shared" si="35"/>
        <v/>
      </c>
      <c r="S63" s="113">
        <f t="shared" si="36"/>
        <v>0</v>
      </c>
      <c r="T63" s="112">
        <f>IF(ISNUMBER(P63),MARKAH!I60,"")</f>
        <v>0</v>
      </c>
      <c r="U63" s="112">
        <f>IF(ISNUMBER(P63),MARKAH!J60,"")</f>
        <v>0</v>
      </c>
      <c r="V63" s="114">
        <f t="shared" si="37"/>
        <v>0</v>
      </c>
    </row>
    <row r="64" spans="1:22">
      <c r="A64" s="111">
        <f>IF(ISBLANK(MARKAH!A61),"",MARKAH!A61)</f>
        <v>49</v>
      </c>
      <c r="B64" s="111" t="str">
        <f>IF(ISBLANK(MARKAH!C61),"",MARKAH!C61)</f>
        <v/>
      </c>
      <c r="C64" s="115" t="str">
        <f>IF(ISBLANK(MARKAH!D61),"",MARKAH!D61)</f>
        <v/>
      </c>
      <c r="D64" s="111">
        <f>IF(ISNUMBER(A64),MARKAH!E61,"")</f>
        <v>0</v>
      </c>
      <c r="E64" s="112">
        <f t="shared" si="24"/>
        <v>0</v>
      </c>
      <c r="F64" s="100" t="str">
        <f t="shared" si="25"/>
        <v>F</v>
      </c>
      <c r="G64" s="112">
        <f t="shared" si="26"/>
        <v>0</v>
      </c>
      <c r="H64" s="100">
        <f>IF(ISNUMBER(A64),MARKAH!F61,"")</f>
        <v>0</v>
      </c>
      <c r="I64" s="112">
        <f t="shared" si="27"/>
        <v>0</v>
      </c>
      <c r="J64" s="100" t="str">
        <f t="shared" si="28"/>
        <v>F</v>
      </c>
      <c r="K64" s="112">
        <f t="shared" si="29"/>
        <v>0</v>
      </c>
      <c r="L64" s="100">
        <f>IF(ISNUMBER(A64),MARKAH!G61,"")</f>
        <v>0</v>
      </c>
      <c r="M64" s="112">
        <f t="shared" si="30"/>
        <v>0</v>
      </c>
      <c r="N64" s="100" t="str">
        <f t="shared" si="31"/>
        <v>F</v>
      </c>
      <c r="O64" s="112">
        <f t="shared" si="32"/>
        <v>0</v>
      </c>
      <c r="P64" s="112">
        <f t="shared" si="33"/>
        <v>0</v>
      </c>
      <c r="Q64" s="100">
        <f t="shared" si="34"/>
        <v>0</v>
      </c>
      <c r="R64" s="113" t="str">
        <f t="shared" si="35"/>
        <v/>
      </c>
      <c r="S64" s="113">
        <f t="shared" si="36"/>
        <v>0</v>
      </c>
      <c r="T64" s="112">
        <f>IF(ISNUMBER(P64),MARKAH!I61,"")</f>
        <v>0</v>
      </c>
      <c r="U64" s="112">
        <f>IF(ISNUMBER(P64),MARKAH!J61,"")</f>
        <v>0</v>
      </c>
      <c r="V64" s="114">
        <f t="shared" si="37"/>
        <v>0</v>
      </c>
    </row>
    <row r="65" spans="1:22">
      <c r="A65" s="111">
        <f>IF(ISBLANK(MARKAH!A62),"",MARKAH!A62)</f>
        <v>50</v>
      </c>
      <c r="B65" s="111" t="str">
        <f>IF(ISBLANK(MARKAH!C62),"",MARKAH!C62)</f>
        <v/>
      </c>
      <c r="C65" s="115" t="str">
        <f>IF(ISBLANK(MARKAH!D62),"",MARKAH!D62)</f>
        <v/>
      </c>
      <c r="D65" s="111">
        <f>IF(ISNUMBER(A65),MARKAH!E62,"")</f>
        <v>0</v>
      </c>
      <c r="E65" s="112">
        <f t="shared" si="24"/>
        <v>0</v>
      </c>
      <c r="F65" s="100" t="str">
        <f t="shared" si="25"/>
        <v>F</v>
      </c>
      <c r="G65" s="112">
        <f t="shared" si="26"/>
        <v>0</v>
      </c>
      <c r="H65" s="100">
        <f>IF(ISNUMBER(A65),MARKAH!F62,"")</f>
        <v>0</v>
      </c>
      <c r="I65" s="112">
        <f t="shared" si="27"/>
        <v>0</v>
      </c>
      <c r="J65" s="100" t="str">
        <f t="shared" si="28"/>
        <v>F</v>
      </c>
      <c r="K65" s="112">
        <f t="shared" si="29"/>
        <v>0</v>
      </c>
      <c r="L65" s="100">
        <f>IF(ISNUMBER(A65),MARKAH!G62,"")</f>
        <v>0</v>
      </c>
      <c r="M65" s="112">
        <f t="shared" si="30"/>
        <v>0</v>
      </c>
      <c r="N65" s="100" t="str">
        <f t="shared" si="31"/>
        <v>F</v>
      </c>
      <c r="O65" s="112">
        <f t="shared" si="32"/>
        <v>0</v>
      </c>
      <c r="P65" s="112">
        <f t="shared" si="33"/>
        <v>0</v>
      </c>
      <c r="Q65" s="100">
        <f t="shared" si="34"/>
        <v>0</v>
      </c>
      <c r="R65" s="113" t="str">
        <f t="shared" si="35"/>
        <v/>
      </c>
      <c r="S65" s="113">
        <f t="shared" si="36"/>
        <v>0</v>
      </c>
      <c r="T65" s="112">
        <f>IF(ISNUMBER(P65),MARKAH!I62,"")</f>
        <v>0</v>
      </c>
      <c r="U65" s="112">
        <f>IF(ISNUMBER(P65),MARKAH!J62,"")</f>
        <v>0</v>
      </c>
      <c r="V65" s="114">
        <f t="shared" si="37"/>
        <v>0</v>
      </c>
    </row>
    <row r="66" spans="1:22">
      <c r="A66" s="111">
        <f>IF(ISBLANK(MARKAH!A63),"",MARKAH!A63)</f>
        <v>51</v>
      </c>
      <c r="B66" s="111" t="str">
        <f>IF(ISBLANK(MARKAH!C63),"",MARKAH!C63)</f>
        <v/>
      </c>
      <c r="C66" s="115" t="str">
        <f>IF(ISBLANK(MARKAH!D63),"",MARKAH!D63)</f>
        <v/>
      </c>
      <c r="D66" s="111">
        <f>IF(ISNUMBER(A66),MARKAH!E63,"")</f>
        <v>0</v>
      </c>
      <c r="E66" s="112">
        <f t="shared" si="24"/>
        <v>0</v>
      </c>
      <c r="F66" s="100" t="str">
        <f t="shared" si="25"/>
        <v>F</v>
      </c>
      <c r="G66" s="112">
        <f t="shared" si="26"/>
        <v>0</v>
      </c>
      <c r="H66" s="100">
        <f>IF(ISNUMBER(A66),MARKAH!F63,"")</f>
        <v>0</v>
      </c>
      <c r="I66" s="112">
        <f t="shared" si="27"/>
        <v>0</v>
      </c>
      <c r="J66" s="100" t="str">
        <f t="shared" si="28"/>
        <v>F</v>
      </c>
      <c r="K66" s="112">
        <f t="shared" si="29"/>
        <v>0</v>
      </c>
      <c r="L66" s="100">
        <f>IF(ISNUMBER(A66),MARKAH!G63,"")</f>
        <v>0</v>
      </c>
      <c r="M66" s="112">
        <f t="shared" si="30"/>
        <v>0</v>
      </c>
      <c r="N66" s="100" t="str">
        <f t="shared" si="31"/>
        <v>F</v>
      </c>
      <c r="O66" s="112">
        <f t="shared" si="32"/>
        <v>0</v>
      </c>
      <c r="P66" s="112">
        <f t="shared" si="33"/>
        <v>0</v>
      </c>
      <c r="Q66" s="100">
        <f t="shared" si="34"/>
        <v>0</v>
      </c>
      <c r="R66" s="113" t="str">
        <f t="shared" si="35"/>
        <v/>
      </c>
      <c r="S66" s="113">
        <f t="shared" si="36"/>
        <v>0</v>
      </c>
      <c r="T66" s="112">
        <f>IF(ISNUMBER(P66),MARKAH!I63,"")</f>
        <v>0</v>
      </c>
      <c r="U66" s="112">
        <f>IF(ISNUMBER(P66),MARKAH!J63,"")</f>
        <v>0</v>
      </c>
      <c r="V66" s="114">
        <f t="shared" si="37"/>
        <v>0</v>
      </c>
    </row>
    <row r="67" spans="1:22">
      <c r="A67" s="111">
        <f>IF(ISBLANK(MARKAH!A64),"",MARKAH!A64)</f>
        <v>52</v>
      </c>
      <c r="B67" s="111" t="str">
        <f>IF(ISBLANK(MARKAH!C64),"",MARKAH!C64)</f>
        <v/>
      </c>
      <c r="C67" s="115" t="str">
        <f>IF(ISBLANK(MARKAH!D64),"",MARKAH!D64)</f>
        <v/>
      </c>
      <c r="D67" s="111">
        <f>IF(ISNUMBER(A67),MARKAH!E64,"")</f>
        <v>0</v>
      </c>
      <c r="E67" s="112">
        <f t="shared" si="24"/>
        <v>0</v>
      </c>
      <c r="F67" s="100" t="str">
        <f t="shared" si="25"/>
        <v>F</v>
      </c>
      <c r="G67" s="112">
        <f t="shared" si="26"/>
        <v>0</v>
      </c>
      <c r="H67" s="100">
        <f>IF(ISNUMBER(A67),MARKAH!F64,"")</f>
        <v>0</v>
      </c>
      <c r="I67" s="112">
        <f t="shared" si="27"/>
        <v>0</v>
      </c>
      <c r="J67" s="100" t="str">
        <f t="shared" si="28"/>
        <v>F</v>
      </c>
      <c r="K67" s="112">
        <f t="shared" si="29"/>
        <v>0</v>
      </c>
      <c r="L67" s="100">
        <f>IF(ISNUMBER(A67),MARKAH!G64,"")</f>
        <v>0</v>
      </c>
      <c r="M67" s="112">
        <f t="shared" si="30"/>
        <v>0</v>
      </c>
      <c r="N67" s="100" t="str">
        <f t="shared" si="31"/>
        <v>F</v>
      </c>
      <c r="O67" s="112">
        <f t="shared" si="32"/>
        <v>0</v>
      </c>
      <c r="P67" s="112">
        <f t="shared" si="33"/>
        <v>0</v>
      </c>
      <c r="Q67" s="100">
        <f t="shared" si="34"/>
        <v>0</v>
      </c>
      <c r="R67" s="113" t="str">
        <f t="shared" si="35"/>
        <v/>
      </c>
      <c r="S67" s="113">
        <f t="shared" si="36"/>
        <v>0</v>
      </c>
      <c r="T67" s="112">
        <f>IF(ISNUMBER(P67),MARKAH!I64,"")</f>
        <v>0</v>
      </c>
      <c r="U67" s="112">
        <f>IF(ISNUMBER(P67),MARKAH!J64,"")</f>
        <v>0</v>
      </c>
      <c r="V67" s="114">
        <f t="shared" si="37"/>
        <v>0</v>
      </c>
    </row>
    <row r="68" spans="1:22">
      <c r="A68" s="111">
        <f>IF(ISBLANK(MARKAH!A65),"",MARKAH!A65)</f>
        <v>53</v>
      </c>
      <c r="B68" s="111" t="str">
        <f>IF(ISBLANK(MARKAH!C65),"",MARKAH!C65)</f>
        <v/>
      </c>
      <c r="C68" s="115" t="str">
        <f>IF(ISBLANK(MARKAH!D65),"",MARKAH!D65)</f>
        <v/>
      </c>
      <c r="D68" s="111">
        <f>IF(ISNUMBER(A68),MARKAH!E65,"")</f>
        <v>0</v>
      </c>
      <c r="E68" s="112">
        <f t="shared" si="24"/>
        <v>0</v>
      </c>
      <c r="F68" s="100" t="str">
        <f t="shared" si="25"/>
        <v>F</v>
      </c>
      <c r="G68" s="112">
        <f t="shared" si="26"/>
        <v>0</v>
      </c>
      <c r="H68" s="100">
        <f>IF(ISNUMBER(A68),MARKAH!F65,"")</f>
        <v>0</v>
      </c>
      <c r="I68" s="112">
        <f t="shared" si="27"/>
        <v>0</v>
      </c>
      <c r="J68" s="100" t="str">
        <f t="shared" si="28"/>
        <v>F</v>
      </c>
      <c r="K68" s="112">
        <f t="shared" si="29"/>
        <v>0</v>
      </c>
      <c r="L68" s="100">
        <f>IF(ISNUMBER(A68),MARKAH!G65,"")</f>
        <v>0</v>
      </c>
      <c r="M68" s="112">
        <f t="shared" si="30"/>
        <v>0</v>
      </c>
      <c r="N68" s="100" t="str">
        <f t="shared" si="31"/>
        <v>F</v>
      </c>
      <c r="O68" s="112">
        <f t="shared" si="32"/>
        <v>0</v>
      </c>
      <c r="P68" s="112">
        <f t="shared" si="33"/>
        <v>0</v>
      </c>
      <c r="Q68" s="100">
        <f t="shared" si="34"/>
        <v>0</v>
      </c>
      <c r="R68" s="113" t="str">
        <f t="shared" si="35"/>
        <v/>
      </c>
      <c r="S68" s="113">
        <f t="shared" si="36"/>
        <v>0</v>
      </c>
      <c r="T68" s="112">
        <f>IF(ISNUMBER(P68),MARKAH!I65,"")</f>
        <v>0</v>
      </c>
      <c r="U68" s="112">
        <f>IF(ISNUMBER(P68),MARKAH!J65,"")</f>
        <v>0</v>
      </c>
      <c r="V68" s="114">
        <f t="shared" si="37"/>
        <v>0</v>
      </c>
    </row>
    <row r="69" spans="1:22">
      <c r="A69" s="111">
        <f>IF(ISBLANK(MARKAH!A66),"",MARKAH!A66)</f>
        <v>54</v>
      </c>
      <c r="B69" s="111" t="str">
        <f>IF(ISBLANK(MARKAH!C66),"",MARKAH!C66)</f>
        <v/>
      </c>
      <c r="C69" s="115" t="str">
        <f>IF(ISBLANK(MARKAH!D66),"",MARKAH!D66)</f>
        <v/>
      </c>
      <c r="D69" s="111">
        <f>IF(ISNUMBER(A69),MARKAH!E66,"")</f>
        <v>0</v>
      </c>
      <c r="E69" s="112">
        <f t="shared" si="24"/>
        <v>0</v>
      </c>
      <c r="F69" s="100" t="str">
        <f t="shared" si="25"/>
        <v>F</v>
      </c>
      <c r="G69" s="112">
        <f t="shared" si="26"/>
        <v>0</v>
      </c>
      <c r="H69" s="100">
        <f>IF(ISNUMBER(A69),MARKAH!F66,"")</f>
        <v>0</v>
      </c>
      <c r="I69" s="112">
        <f t="shared" si="27"/>
        <v>0</v>
      </c>
      <c r="J69" s="100" t="str">
        <f t="shared" si="28"/>
        <v>F</v>
      </c>
      <c r="K69" s="112">
        <f t="shared" si="29"/>
        <v>0</v>
      </c>
      <c r="L69" s="100">
        <f>IF(ISNUMBER(A69),MARKAH!G66,"")</f>
        <v>0</v>
      </c>
      <c r="M69" s="112">
        <f t="shared" si="30"/>
        <v>0</v>
      </c>
      <c r="N69" s="100" t="str">
        <f t="shared" si="31"/>
        <v>F</v>
      </c>
      <c r="O69" s="112">
        <f t="shared" si="32"/>
        <v>0</v>
      </c>
      <c r="P69" s="112">
        <f t="shared" si="33"/>
        <v>0</v>
      </c>
      <c r="Q69" s="100">
        <f t="shared" si="34"/>
        <v>0</v>
      </c>
      <c r="R69" s="113" t="str">
        <f t="shared" si="35"/>
        <v/>
      </c>
      <c r="S69" s="113">
        <f t="shared" si="36"/>
        <v>0</v>
      </c>
      <c r="T69" s="112">
        <f>IF(ISNUMBER(P69),MARKAH!I66,"")</f>
        <v>0</v>
      </c>
      <c r="U69" s="112">
        <f>IF(ISNUMBER(P69),MARKAH!J66,"")</f>
        <v>0</v>
      </c>
      <c r="V69" s="114">
        <f t="shared" si="37"/>
        <v>0</v>
      </c>
    </row>
    <row r="70" spans="1:22">
      <c r="A70" s="111">
        <f>IF(ISBLANK(MARKAH!A67),"",MARKAH!A67)</f>
        <v>55</v>
      </c>
      <c r="B70" s="111" t="str">
        <f>IF(ISBLANK(MARKAH!C67),"",MARKAH!C67)</f>
        <v/>
      </c>
      <c r="C70" s="115" t="str">
        <f>IF(ISBLANK(MARKAH!D67),"",MARKAH!D67)</f>
        <v/>
      </c>
      <c r="D70" s="111">
        <f>IF(ISNUMBER(A70),MARKAH!E67,"")</f>
        <v>0</v>
      </c>
      <c r="E70" s="112">
        <f t="shared" si="24"/>
        <v>0</v>
      </c>
      <c r="F70" s="100" t="str">
        <f t="shared" si="25"/>
        <v>F</v>
      </c>
      <c r="G70" s="112">
        <f t="shared" si="26"/>
        <v>0</v>
      </c>
      <c r="H70" s="100">
        <f>IF(ISNUMBER(A70),MARKAH!F67,"")</f>
        <v>0</v>
      </c>
      <c r="I70" s="112">
        <f t="shared" si="27"/>
        <v>0</v>
      </c>
      <c r="J70" s="100" t="str">
        <f t="shared" si="28"/>
        <v>F</v>
      </c>
      <c r="K70" s="112">
        <f t="shared" si="29"/>
        <v>0</v>
      </c>
      <c r="L70" s="100">
        <f>IF(ISNUMBER(A70),MARKAH!G67,"")</f>
        <v>0</v>
      </c>
      <c r="M70" s="112">
        <f t="shared" si="30"/>
        <v>0</v>
      </c>
      <c r="N70" s="100" t="str">
        <f t="shared" si="31"/>
        <v>F</v>
      </c>
      <c r="O70" s="112">
        <f t="shared" si="32"/>
        <v>0</v>
      </c>
      <c r="P70" s="112">
        <f t="shared" si="33"/>
        <v>0</v>
      </c>
      <c r="Q70" s="100">
        <f t="shared" si="34"/>
        <v>0</v>
      </c>
      <c r="R70" s="113" t="str">
        <f t="shared" si="35"/>
        <v/>
      </c>
      <c r="S70" s="113">
        <f t="shared" si="36"/>
        <v>0</v>
      </c>
      <c r="T70" s="112">
        <f>IF(ISNUMBER(P70),MARKAH!I67,"")</f>
        <v>0</v>
      </c>
      <c r="U70" s="112">
        <f>IF(ISNUMBER(P70),MARKAH!J67,"")</f>
        <v>0</v>
      </c>
      <c r="V70" s="114">
        <f t="shared" si="37"/>
        <v>0</v>
      </c>
    </row>
    <row r="71" spans="1:22">
      <c r="A71" s="111">
        <f>IF(ISBLANK(MARKAH!A68),"",MARKAH!A68)</f>
        <v>56</v>
      </c>
      <c r="B71" s="111" t="str">
        <f>IF(ISBLANK(MARKAH!C68),"",MARKAH!C68)</f>
        <v/>
      </c>
      <c r="C71" s="115" t="str">
        <f>IF(ISBLANK(MARKAH!D68),"",MARKAH!D68)</f>
        <v/>
      </c>
      <c r="D71" s="111">
        <f>IF(ISNUMBER(A71),MARKAH!E68,"")</f>
        <v>0</v>
      </c>
      <c r="E71" s="112">
        <f t="shared" si="24"/>
        <v>0</v>
      </c>
      <c r="F71" s="100" t="str">
        <f t="shared" si="25"/>
        <v>F</v>
      </c>
      <c r="G71" s="112">
        <f t="shared" si="26"/>
        <v>0</v>
      </c>
      <c r="H71" s="100">
        <f>IF(ISNUMBER(A71),MARKAH!F68,"")</f>
        <v>0</v>
      </c>
      <c r="I71" s="112">
        <f t="shared" si="27"/>
        <v>0</v>
      </c>
      <c r="J71" s="100" t="str">
        <f t="shared" si="28"/>
        <v>F</v>
      </c>
      <c r="K71" s="112">
        <f t="shared" si="29"/>
        <v>0</v>
      </c>
      <c r="L71" s="100">
        <f>IF(ISNUMBER(A71),MARKAH!G68,"")</f>
        <v>0</v>
      </c>
      <c r="M71" s="112">
        <f t="shared" si="30"/>
        <v>0</v>
      </c>
      <c r="N71" s="100" t="str">
        <f t="shared" si="31"/>
        <v>F</v>
      </c>
      <c r="O71" s="112">
        <f t="shared" si="32"/>
        <v>0</v>
      </c>
      <c r="P71" s="112">
        <f t="shared" si="33"/>
        <v>0</v>
      </c>
      <c r="Q71" s="100">
        <f t="shared" si="34"/>
        <v>0</v>
      </c>
      <c r="R71" s="113" t="str">
        <f t="shared" si="35"/>
        <v/>
      </c>
      <c r="S71" s="113">
        <f t="shared" si="36"/>
        <v>0</v>
      </c>
      <c r="T71" s="112">
        <f>IF(ISNUMBER(P71),MARKAH!I68,"")</f>
        <v>0</v>
      </c>
      <c r="U71" s="112">
        <f>IF(ISNUMBER(P71),MARKAH!J68,"")</f>
        <v>0</v>
      </c>
      <c r="V71" s="114">
        <f t="shared" si="37"/>
        <v>0</v>
      </c>
    </row>
    <row r="72" spans="1:22">
      <c r="A72" s="111">
        <f>IF(ISBLANK(MARKAH!A69),"",MARKAH!A69)</f>
        <v>57</v>
      </c>
      <c r="B72" s="111" t="str">
        <f>IF(ISBLANK(MARKAH!C69),"",MARKAH!C69)</f>
        <v/>
      </c>
      <c r="C72" s="115" t="str">
        <f>IF(ISBLANK(MARKAH!D69),"",MARKAH!D69)</f>
        <v/>
      </c>
      <c r="D72" s="111">
        <f>IF(ISNUMBER(A72),MARKAH!E69,"")</f>
        <v>0</v>
      </c>
      <c r="E72" s="112">
        <f t="shared" si="24"/>
        <v>0</v>
      </c>
      <c r="F72" s="100" t="str">
        <f t="shared" si="25"/>
        <v>F</v>
      </c>
      <c r="G72" s="112">
        <f t="shared" si="26"/>
        <v>0</v>
      </c>
      <c r="H72" s="100">
        <f>IF(ISNUMBER(A72),MARKAH!F69,"")</f>
        <v>0</v>
      </c>
      <c r="I72" s="112">
        <f t="shared" si="27"/>
        <v>0</v>
      </c>
      <c r="J72" s="100" t="str">
        <f t="shared" si="28"/>
        <v>F</v>
      </c>
      <c r="K72" s="112">
        <f t="shared" si="29"/>
        <v>0</v>
      </c>
      <c r="L72" s="100">
        <f>IF(ISNUMBER(A72),MARKAH!G69,"")</f>
        <v>0</v>
      </c>
      <c r="M72" s="112">
        <f t="shared" si="30"/>
        <v>0</v>
      </c>
      <c r="N72" s="100" t="str">
        <f t="shared" si="31"/>
        <v>F</v>
      </c>
      <c r="O72" s="112">
        <f t="shared" si="32"/>
        <v>0</v>
      </c>
      <c r="P72" s="112">
        <f t="shared" si="33"/>
        <v>0</v>
      </c>
      <c r="Q72" s="100">
        <f t="shared" si="34"/>
        <v>0</v>
      </c>
      <c r="R72" s="113" t="str">
        <f t="shared" si="35"/>
        <v/>
      </c>
      <c r="S72" s="113">
        <f t="shared" si="36"/>
        <v>0</v>
      </c>
      <c r="T72" s="112">
        <f>IF(ISNUMBER(P72),MARKAH!I69,"")</f>
        <v>0</v>
      </c>
      <c r="U72" s="112">
        <f>IF(ISNUMBER(P72),MARKAH!J69,"")</f>
        <v>0</v>
      </c>
      <c r="V72" s="114">
        <f t="shared" si="37"/>
        <v>0</v>
      </c>
    </row>
    <row r="73" spans="1:22">
      <c r="A73" s="111">
        <f>IF(ISBLANK(MARKAH!A70),"",MARKAH!A70)</f>
        <v>58</v>
      </c>
      <c r="B73" s="111" t="str">
        <f>IF(ISBLANK(MARKAH!C70),"",MARKAH!C70)</f>
        <v/>
      </c>
      <c r="C73" s="115" t="str">
        <f>IF(ISBLANK(MARKAH!D70),"",MARKAH!D70)</f>
        <v/>
      </c>
      <c r="D73" s="111">
        <f>IF(ISNUMBER(A73),MARKAH!E70,"")</f>
        <v>0</v>
      </c>
      <c r="E73" s="112">
        <f t="shared" si="24"/>
        <v>0</v>
      </c>
      <c r="F73" s="100" t="str">
        <f t="shared" si="25"/>
        <v>F</v>
      </c>
      <c r="G73" s="112">
        <f t="shared" si="26"/>
        <v>0</v>
      </c>
      <c r="H73" s="100">
        <f>IF(ISNUMBER(A73),MARKAH!F70,"")</f>
        <v>0</v>
      </c>
      <c r="I73" s="112">
        <f t="shared" si="27"/>
        <v>0</v>
      </c>
      <c r="J73" s="100" t="str">
        <f t="shared" si="28"/>
        <v>F</v>
      </c>
      <c r="K73" s="112">
        <f t="shared" si="29"/>
        <v>0</v>
      </c>
      <c r="L73" s="100">
        <f>IF(ISNUMBER(A73),MARKAH!G70,"")</f>
        <v>0</v>
      </c>
      <c r="M73" s="112">
        <f t="shared" si="30"/>
        <v>0</v>
      </c>
      <c r="N73" s="100" t="str">
        <f t="shared" si="31"/>
        <v>F</v>
      </c>
      <c r="O73" s="112">
        <f t="shared" si="32"/>
        <v>0</v>
      </c>
      <c r="P73" s="112">
        <f t="shared" si="33"/>
        <v>0</v>
      </c>
      <c r="Q73" s="100">
        <f t="shared" si="34"/>
        <v>0</v>
      </c>
      <c r="R73" s="113" t="str">
        <f t="shared" si="35"/>
        <v/>
      </c>
      <c r="S73" s="113">
        <f t="shared" si="36"/>
        <v>0</v>
      </c>
      <c r="T73" s="112">
        <f>IF(ISNUMBER(P73),MARKAH!I70,"")</f>
        <v>0</v>
      </c>
      <c r="U73" s="112">
        <f>IF(ISNUMBER(P73),MARKAH!J70,"")</f>
        <v>0</v>
      </c>
      <c r="V73" s="114">
        <f t="shared" si="37"/>
        <v>0</v>
      </c>
    </row>
    <row r="74" spans="1:22">
      <c r="A74" s="111">
        <f>IF(ISBLANK(MARKAH!A71),"",MARKAH!A71)</f>
        <v>59</v>
      </c>
      <c r="B74" s="111" t="str">
        <f>IF(ISBLANK(MARKAH!C71),"",MARKAH!C71)</f>
        <v/>
      </c>
      <c r="C74" s="115" t="str">
        <f>IF(ISBLANK(MARKAH!D71),"",MARKAH!D71)</f>
        <v/>
      </c>
      <c r="D74" s="111">
        <f>IF(ISNUMBER(A74),MARKAH!E71,"")</f>
        <v>0</v>
      </c>
      <c r="E74" s="112">
        <f t="shared" si="24"/>
        <v>0</v>
      </c>
      <c r="F74" s="100" t="str">
        <f t="shared" si="25"/>
        <v>F</v>
      </c>
      <c r="G74" s="112">
        <f t="shared" si="26"/>
        <v>0</v>
      </c>
      <c r="H74" s="100">
        <f>IF(ISNUMBER(A74),MARKAH!F71,"")</f>
        <v>0</v>
      </c>
      <c r="I74" s="112">
        <f t="shared" si="27"/>
        <v>0</v>
      </c>
      <c r="J74" s="100" t="str">
        <f t="shared" si="28"/>
        <v>F</v>
      </c>
      <c r="K74" s="112">
        <f t="shared" si="29"/>
        <v>0</v>
      </c>
      <c r="L74" s="100">
        <f>IF(ISNUMBER(A74),MARKAH!G71,"")</f>
        <v>0</v>
      </c>
      <c r="M74" s="112">
        <f t="shared" si="30"/>
        <v>0</v>
      </c>
      <c r="N74" s="100" t="str">
        <f t="shared" si="31"/>
        <v>F</v>
      </c>
      <c r="O74" s="112">
        <f t="shared" si="32"/>
        <v>0</v>
      </c>
      <c r="P74" s="112">
        <f t="shared" si="33"/>
        <v>0</v>
      </c>
      <c r="Q74" s="100">
        <f t="shared" si="34"/>
        <v>0</v>
      </c>
      <c r="R74" s="113" t="str">
        <f t="shared" si="35"/>
        <v/>
      </c>
      <c r="S74" s="113">
        <f t="shared" si="36"/>
        <v>0</v>
      </c>
      <c r="T74" s="112">
        <f>IF(ISNUMBER(P74),MARKAH!I71,"")</f>
        <v>0</v>
      </c>
      <c r="U74" s="112">
        <f>IF(ISNUMBER(P74),MARKAH!J71,"")</f>
        <v>0</v>
      </c>
      <c r="V74" s="114">
        <f t="shared" si="37"/>
        <v>0</v>
      </c>
    </row>
    <row r="75" spans="1:22">
      <c r="A75" s="111">
        <f>IF(ISBLANK(MARKAH!A72),"",MARKAH!A72)</f>
        <v>60</v>
      </c>
      <c r="B75" s="111" t="str">
        <f>IF(ISBLANK(MARKAH!C72),"",MARKAH!C72)</f>
        <v/>
      </c>
      <c r="C75" s="115" t="str">
        <f>IF(ISBLANK(MARKAH!D72),"",MARKAH!D72)</f>
        <v/>
      </c>
      <c r="D75" s="111">
        <f>IF(ISNUMBER(A75),MARKAH!E72,"")</f>
        <v>0</v>
      </c>
      <c r="E75" s="112">
        <f t="shared" si="24"/>
        <v>0</v>
      </c>
      <c r="F75" s="100" t="str">
        <f t="shared" si="25"/>
        <v>F</v>
      </c>
      <c r="G75" s="112">
        <f t="shared" si="26"/>
        <v>0</v>
      </c>
      <c r="H75" s="100">
        <f>IF(ISNUMBER(A75),MARKAH!F72,"")</f>
        <v>0</v>
      </c>
      <c r="I75" s="112">
        <f t="shared" si="27"/>
        <v>0</v>
      </c>
      <c r="J75" s="100" t="str">
        <f t="shared" si="28"/>
        <v>F</v>
      </c>
      <c r="K75" s="112">
        <f t="shared" si="29"/>
        <v>0</v>
      </c>
      <c r="L75" s="100">
        <f>IF(ISNUMBER(A75),MARKAH!G72,"")</f>
        <v>0</v>
      </c>
      <c r="M75" s="112">
        <f t="shared" si="30"/>
        <v>0</v>
      </c>
      <c r="N75" s="100" t="str">
        <f t="shared" si="31"/>
        <v>F</v>
      </c>
      <c r="O75" s="112">
        <f t="shared" si="32"/>
        <v>0</v>
      </c>
      <c r="P75" s="112">
        <f t="shared" si="33"/>
        <v>0</v>
      </c>
      <c r="Q75" s="100">
        <f t="shared" si="34"/>
        <v>0</v>
      </c>
      <c r="R75" s="113" t="str">
        <f t="shared" si="35"/>
        <v/>
      </c>
      <c r="S75" s="113">
        <f t="shared" si="36"/>
        <v>0</v>
      </c>
      <c r="T75" s="112">
        <f>IF(ISNUMBER(P75),MARKAH!I72,"")</f>
        <v>0</v>
      </c>
      <c r="U75" s="112">
        <f>IF(ISNUMBER(P75),MARKAH!J72,"")</f>
        <v>0</v>
      </c>
      <c r="V75" s="114">
        <f t="shared" si="37"/>
        <v>0</v>
      </c>
    </row>
    <row r="76" spans="1:22">
      <c r="A76" s="111">
        <f>IF(ISBLANK(MARKAH!A73),"",MARKAH!A73)</f>
        <v>61</v>
      </c>
      <c r="B76" s="111" t="str">
        <f>IF(ISBLANK(MARKAH!C73),"",MARKAH!C73)</f>
        <v/>
      </c>
      <c r="C76" s="115" t="str">
        <f>IF(ISBLANK(MARKAH!D73),"",MARKAH!D73)</f>
        <v/>
      </c>
      <c r="D76" s="111">
        <f>IF(ISNUMBER(A76),MARKAH!E73,"")</f>
        <v>0</v>
      </c>
      <c r="E76" s="112">
        <f t="shared" si="24"/>
        <v>0</v>
      </c>
      <c r="F76" s="100" t="str">
        <f t="shared" si="25"/>
        <v>F</v>
      </c>
      <c r="G76" s="112">
        <f t="shared" si="26"/>
        <v>0</v>
      </c>
      <c r="H76" s="100">
        <f>IF(ISNUMBER(A76),MARKAH!F73,"")</f>
        <v>0</v>
      </c>
      <c r="I76" s="112">
        <f t="shared" si="27"/>
        <v>0</v>
      </c>
      <c r="J76" s="100" t="str">
        <f t="shared" si="28"/>
        <v>F</v>
      </c>
      <c r="K76" s="112">
        <f t="shared" si="29"/>
        <v>0</v>
      </c>
      <c r="L76" s="100">
        <f>IF(ISNUMBER(A76),MARKAH!G73,"")</f>
        <v>0</v>
      </c>
      <c r="M76" s="112">
        <f t="shared" si="30"/>
        <v>0</v>
      </c>
      <c r="N76" s="100" t="str">
        <f t="shared" si="31"/>
        <v>F</v>
      </c>
      <c r="O76" s="112">
        <f t="shared" si="32"/>
        <v>0</v>
      </c>
      <c r="P76" s="112">
        <f t="shared" si="33"/>
        <v>0</v>
      </c>
      <c r="Q76" s="100">
        <f t="shared" si="34"/>
        <v>0</v>
      </c>
      <c r="R76" s="113" t="str">
        <f t="shared" si="35"/>
        <v/>
      </c>
      <c r="S76" s="113">
        <f t="shared" si="36"/>
        <v>0</v>
      </c>
      <c r="T76" s="112">
        <f>IF(ISNUMBER(P76),MARKAH!I73,"")</f>
        <v>0</v>
      </c>
      <c r="U76" s="112">
        <f>IF(ISNUMBER(P76),MARKAH!J73,"")</f>
        <v>0</v>
      </c>
      <c r="V76" s="114">
        <f t="shared" si="37"/>
        <v>0</v>
      </c>
    </row>
    <row r="77" spans="1:22">
      <c r="A77" s="111">
        <f>IF(ISBLANK(MARKAH!A74),"",MARKAH!A74)</f>
        <v>62</v>
      </c>
      <c r="B77" s="111" t="str">
        <f>IF(ISBLANK(MARKAH!C74),"",MARKAH!C74)</f>
        <v/>
      </c>
      <c r="C77" s="115" t="str">
        <f>IF(ISBLANK(MARKAH!D74),"",MARKAH!D74)</f>
        <v/>
      </c>
      <c r="D77" s="111">
        <f>IF(ISNUMBER(A77),MARKAH!E74,"")</f>
        <v>0</v>
      </c>
      <c r="E77" s="112">
        <f t="shared" si="24"/>
        <v>0</v>
      </c>
      <c r="F77" s="100" t="str">
        <f t="shared" si="25"/>
        <v>F</v>
      </c>
      <c r="G77" s="112">
        <f t="shared" si="26"/>
        <v>0</v>
      </c>
      <c r="H77" s="100">
        <f>IF(ISNUMBER(A77),MARKAH!F74,"")</f>
        <v>0</v>
      </c>
      <c r="I77" s="112">
        <f t="shared" si="27"/>
        <v>0</v>
      </c>
      <c r="J77" s="100" t="str">
        <f t="shared" si="28"/>
        <v>F</v>
      </c>
      <c r="K77" s="112">
        <f t="shared" si="29"/>
        <v>0</v>
      </c>
      <c r="L77" s="100">
        <f>IF(ISNUMBER(A77),MARKAH!G74,"")</f>
        <v>0</v>
      </c>
      <c r="M77" s="112">
        <f t="shared" si="30"/>
        <v>0</v>
      </c>
      <c r="N77" s="100" t="str">
        <f t="shared" si="31"/>
        <v>F</v>
      </c>
      <c r="O77" s="112">
        <f t="shared" si="32"/>
        <v>0</v>
      </c>
      <c r="P77" s="112">
        <f t="shared" si="33"/>
        <v>0</v>
      </c>
      <c r="Q77" s="100">
        <f t="shared" si="34"/>
        <v>0</v>
      </c>
      <c r="R77" s="113" t="str">
        <f t="shared" si="35"/>
        <v/>
      </c>
      <c r="S77" s="113">
        <f t="shared" si="36"/>
        <v>0</v>
      </c>
      <c r="T77" s="112">
        <f>IF(ISNUMBER(P77),MARKAH!I74,"")</f>
        <v>0</v>
      </c>
      <c r="U77" s="112">
        <f>IF(ISNUMBER(P77),MARKAH!J74,"")</f>
        <v>0</v>
      </c>
      <c r="V77" s="114">
        <f t="shared" si="37"/>
        <v>0</v>
      </c>
    </row>
    <row r="78" spans="1:22">
      <c r="A78" s="111">
        <f>IF(ISBLANK(MARKAH!A75),"",MARKAH!A75)</f>
        <v>63</v>
      </c>
      <c r="B78" s="111" t="str">
        <f>IF(ISBLANK(MARKAH!C75),"",MARKAH!C75)</f>
        <v/>
      </c>
      <c r="C78" s="115" t="str">
        <f>IF(ISBLANK(MARKAH!D75),"",MARKAH!D75)</f>
        <v/>
      </c>
      <c r="D78" s="111">
        <f>IF(ISNUMBER(A78),MARKAH!E75,"")</f>
        <v>0</v>
      </c>
      <c r="E78" s="112">
        <f t="shared" si="24"/>
        <v>0</v>
      </c>
      <c r="F78" s="100" t="str">
        <f t="shared" si="25"/>
        <v>F</v>
      </c>
      <c r="G78" s="112">
        <f t="shared" si="26"/>
        <v>0</v>
      </c>
      <c r="H78" s="100">
        <f>IF(ISNUMBER(A78),MARKAH!F75,"")</f>
        <v>0</v>
      </c>
      <c r="I78" s="112">
        <f t="shared" si="27"/>
        <v>0</v>
      </c>
      <c r="J78" s="100" t="str">
        <f t="shared" si="28"/>
        <v>F</v>
      </c>
      <c r="K78" s="112">
        <f t="shared" si="29"/>
        <v>0</v>
      </c>
      <c r="L78" s="100">
        <f>IF(ISNUMBER(A78),MARKAH!G75,"")</f>
        <v>0</v>
      </c>
      <c r="M78" s="112">
        <f t="shared" si="30"/>
        <v>0</v>
      </c>
      <c r="N78" s="100" t="str">
        <f t="shared" si="31"/>
        <v>F</v>
      </c>
      <c r="O78" s="112">
        <f t="shared" si="32"/>
        <v>0</v>
      </c>
      <c r="P78" s="112">
        <f t="shared" si="33"/>
        <v>0</v>
      </c>
      <c r="Q78" s="100">
        <f t="shared" si="34"/>
        <v>0</v>
      </c>
      <c r="R78" s="113" t="str">
        <f t="shared" si="35"/>
        <v/>
      </c>
      <c r="S78" s="113">
        <f t="shared" si="36"/>
        <v>0</v>
      </c>
      <c r="T78" s="112">
        <f>IF(ISNUMBER(P78),MARKAH!I75,"")</f>
        <v>0</v>
      </c>
      <c r="U78" s="112">
        <f>IF(ISNUMBER(P78),MARKAH!J75,"")</f>
        <v>0</v>
      </c>
      <c r="V78" s="114">
        <f t="shared" si="37"/>
        <v>0</v>
      </c>
    </row>
    <row r="79" spans="1:22">
      <c r="A79" s="111">
        <f>IF(ISBLANK(MARKAH!A76),"",MARKAH!A76)</f>
        <v>64</v>
      </c>
      <c r="B79" s="111" t="str">
        <f>IF(ISBLANK(MARKAH!C76),"",MARKAH!C76)</f>
        <v/>
      </c>
      <c r="C79" s="115" t="str">
        <f>IF(ISBLANK(MARKAH!D76),"",MARKAH!D76)</f>
        <v/>
      </c>
      <c r="D79" s="111">
        <f>IF(ISNUMBER(A79),MARKAH!E76,"")</f>
        <v>0</v>
      </c>
      <c r="E79" s="112">
        <f t="shared" si="24"/>
        <v>0</v>
      </c>
      <c r="F79" s="100" t="str">
        <f t="shared" si="25"/>
        <v>F</v>
      </c>
      <c r="G79" s="112">
        <f t="shared" si="26"/>
        <v>0</v>
      </c>
      <c r="H79" s="100">
        <f>IF(ISNUMBER(A79),MARKAH!F76,"")</f>
        <v>0</v>
      </c>
      <c r="I79" s="112">
        <f t="shared" si="27"/>
        <v>0</v>
      </c>
      <c r="J79" s="100" t="str">
        <f t="shared" si="28"/>
        <v>F</v>
      </c>
      <c r="K79" s="112">
        <f t="shared" si="29"/>
        <v>0</v>
      </c>
      <c r="L79" s="100">
        <f>IF(ISNUMBER(A79),MARKAH!G76,"")</f>
        <v>0</v>
      </c>
      <c r="M79" s="112">
        <f t="shared" si="30"/>
        <v>0</v>
      </c>
      <c r="N79" s="100" t="str">
        <f t="shared" si="31"/>
        <v>F</v>
      </c>
      <c r="O79" s="112">
        <f t="shared" si="32"/>
        <v>0</v>
      </c>
      <c r="P79" s="112">
        <f t="shared" si="33"/>
        <v>0</v>
      </c>
      <c r="Q79" s="100">
        <f t="shared" si="34"/>
        <v>0</v>
      </c>
      <c r="R79" s="113" t="str">
        <f t="shared" si="35"/>
        <v/>
      </c>
      <c r="S79" s="113">
        <f t="shared" si="36"/>
        <v>0</v>
      </c>
      <c r="T79" s="112">
        <f>IF(ISNUMBER(P79),MARKAH!I76,"")</f>
        <v>0</v>
      </c>
      <c r="U79" s="112">
        <f>IF(ISNUMBER(P79),MARKAH!J76,"")</f>
        <v>0</v>
      </c>
      <c r="V79" s="114">
        <f t="shared" si="37"/>
        <v>0</v>
      </c>
    </row>
    <row r="80" spans="1:22">
      <c r="A80" s="111">
        <f>IF(ISBLANK(MARKAH!A77),"",MARKAH!A77)</f>
        <v>65</v>
      </c>
      <c r="B80" s="111" t="str">
        <f>IF(ISBLANK(MARKAH!C77),"",MARKAH!C77)</f>
        <v/>
      </c>
      <c r="C80" s="115" t="str">
        <f>IF(ISBLANK(MARKAH!D77),"",MARKAH!D77)</f>
        <v/>
      </c>
      <c r="D80" s="111">
        <f>IF(ISNUMBER(A80),MARKAH!E77,"")</f>
        <v>0</v>
      </c>
      <c r="E80" s="112">
        <f t="shared" si="24"/>
        <v>0</v>
      </c>
      <c r="F80" s="100" t="str">
        <f t="shared" si="25"/>
        <v>F</v>
      </c>
      <c r="G80" s="112">
        <f t="shared" si="26"/>
        <v>0</v>
      </c>
      <c r="H80" s="100">
        <f>IF(ISNUMBER(A80),MARKAH!F77,"")</f>
        <v>0</v>
      </c>
      <c r="I80" s="112">
        <f t="shared" si="27"/>
        <v>0</v>
      </c>
      <c r="J80" s="100" t="str">
        <f t="shared" si="28"/>
        <v>F</v>
      </c>
      <c r="K80" s="112">
        <f t="shared" si="29"/>
        <v>0</v>
      </c>
      <c r="L80" s="100">
        <f>IF(ISNUMBER(A80),MARKAH!G77,"")</f>
        <v>0</v>
      </c>
      <c r="M80" s="112">
        <f t="shared" si="30"/>
        <v>0</v>
      </c>
      <c r="N80" s="100" t="str">
        <f t="shared" si="31"/>
        <v>F</v>
      </c>
      <c r="O80" s="112">
        <f t="shared" si="32"/>
        <v>0</v>
      </c>
      <c r="P80" s="112">
        <f t="shared" si="33"/>
        <v>0</v>
      </c>
      <c r="Q80" s="100">
        <f t="shared" si="34"/>
        <v>0</v>
      </c>
      <c r="R80" s="113" t="str">
        <f t="shared" si="35"/>
        <v/>
      </c>
      <c r="S80" s="113">
        <f t="shared" si="36"/>
        <v>0</v>
      </c>
      <c r="T80" s="112">
        <f>IF(ISNUMBER(P80),MARKAH!I77,"")</f>
        <v>0</v>
      </c>
      <c r="U80" s="112">
        <f>IF(ISNUMBER(P80),MARKAH!J77,"")</f>
        <v>0</v>
      </c>
      <c r="V80" s="114">
        <f t="shared" si="37"/>
        <v>0</v>
      </c>
    </row>
    <row r="81" spans="1:22">
      <c r="A81" s="111">
        <f>IF(ISBLANK(MARKAH!A78),"",MARKAH!A78)</f>
        <v>66</v>
      </c>
      <c r="B81" s="111" t="str">
        <f>IF(ISBLANK(MARKAH!C78),"",MARKAH!C78)</f>
        <v/>
      </c>
      <c r="C81" s="115" t="str">
        <f>IF(ISBLANK(MARKAH!D78),"",MARKAH!D78)</f>
        <v/>
      </c>
      <c r="D81" s="111">
        <f>IF(ISNUMBER(A81),MARKAH!E78,"")</f>
        <v>0</v>
      </c>
      <c r="E81" s="112">
        <f t="shared" si="24"/>
        <v>0</v>
      </c>
      <c r="F81" s="100" t="str">
        <f t="shared" si="25"/>
        <v>F</v>
      </c>
      <c r="G81" s="112">
        <f t="shared" si="26"/>
        <v>0</v>
      </c>
      <c r="H81" s="100">
        <f>IF(ISNUMBER(A81),MARKAH!F78,"")</f>
        <v>0</v>
      </c>
      <c r="I81" s="112">
        <f t="shared" si="27"/>
        <v>0</v>
      </c>
      <c r="J81" s="100" t="str">
        <f t="shared" si="28"/>
        <v>F</v>
      </c>
      <c r="K81" s="112">
        <f t="shared" si="29"/>
        <v>0</v>
      </c>
      <c r="L81" s="100">
        <f>IF(ISNUMBER(A81),MARKAH!G78,"")</f>
        <v>0</v>
      </c>
      <c r="M81" s="112">
        <f t="shared" si="30"/>
        <v>0</v>
      </c>
      <c r="N81" s="100" t="str">
        <f t="shared" si="31"/>
        <v>F</v>
      </c>
      <c r="O81" s="112">
        <f t="shared" si="32"/>
        <v>0</v>
      </c>
      <c r="P81" s="112">
        <f t="shared" si="33"/>
        <v>0</v>
      </c>
      <c r="Q81" s="100">
        <f t="shared" si="34"/>
        <v>0</v>
      </c>
      <c r="R81" s="113" t="str">
        <f t="shared" si="35"/>
        <v/>
      </c>
      <c r="S81" s="113">
        <f t="shared" si="36"/>
        <v>0</v>
      </c>
      <c r="T81" s="112">
        <f>IF(ISNUMBER(P81),MARKAH!I78,"")</f>
        <v>0</v>
      </c>
      <c r="U81" s="112">
        <f>IF(ISNUMBER(P81),MARKAH!J78,"")</f>
        <v>0</v>
      </c>
      <c r="V81" s="114">
        <f t="shared" si="37"/>
        <v>0</v>
      </c>
    </row>
    <row r="82" spans="1:22">
      <c r="A82" s="111">
        <f>IF(ISBLANK(MARKAH!A79),"",MARKAH!A79)</f>
        <v>67</v>
      </c>
      <c r="B82" s="111" t="str">
        <f>IF(ISBLANK(MARKAH!C79),"",MARKAH!C79)</f>
        <v/>
      </c>
      <c r="C82" s="115" t="str">
        <f>IF(ISBLANK(MARKAH!D79),"",MARKAH!D79)</f>
        <v/>
      </c>
      <c r="D82" s="111">
        <f>IF(ISNUMBER(A82),MARKAH!E79,"")</f>
        <v>0</v>
      </c>
      <c r="E82" s="112">
        <f t="shared" si="24"/>
        <v>0</v>
      </c>
      <c r="F82" s="100" t="str">
        <f t="shared" si="25"/>
        <v>F</v>
      </c>
      <c r="G82" s="112">
        <f t="shared" si="26"/>
        <v>0</v>
      </c>
      <c r="H82" s="100">
        <f>IF(ISNUMBER(A82),MARKAH!F79,"")</f>
        <v>0</v>
      </c>
      <c r="I82" s="112">
        <f t="shared" si="27"/>
        <v>0</v>
      </c>
      <c r="J82" s="100" t="str">
        <f t="shared" si="28"/>
        <v>F</v>
      </c>
      <c r="K82" s="112">
        <f t="shared" si="29"/>
        <v>0</v>
      </c>
      <c r="L82" s="100">
        <f>IF(ISNUMBER(A82),MARKAH!G79,"")</f>
        <v>0</v>
      </c>
      <c r="M82" s="112">
        <f t="shared" si="30"/>
        <v>0</v>
      </c>
      <c r="N82" s="100" t="str">
        <f t="shared" si="31"/>
        <v>F</v>
      </c>
      <c r="O82" s="112">
        <f t="shared" si="32"/>
        <v>0</v>
      </c>
      <c r="P82" s="112">
        <f t="shared" si="33"/>
        <v>0</v>
      </c>
      <c r="Q82" s="100">
        <f t="shared" si="34"/>
        <v>0</v>
      </c>
      <c r="R82" s="113" t="str">
        <f t="shared" si="35"/>
        <v/>
      </c>
      <c r="S82" s="113">
        <f t="shared" si="36"/>
        <v>0</v>
      </c>
      <c r="T82" s="112">
        <f>IF(ISNUMBER(P82),MARKAH!I79,"")</f>
        <v>0</v>
      </c>
      <c r="U82" s="112">
        <f>IF(ISNUMBER(P82),MARKAH!J79,"")</f>
        <v>0</v>
      </c>
      <c r="V82" s="114">
        <f t="shared" si="37"/>
        <v>0</v>
      </c>
    </row>
    <row r="83" spans="1:22">
      <c r="A83" s="111">
        <f>IF(ISBLANK(MARKAH!A80),"",MARKAH!A80)</f>
        <v>68</v>
      </c>
      <c r="B83" s="111" t="str">
        <f>IF(ISBLANK(MARKAH!C80),"",MARKAH!C80)</f>
        <v/>
      </c>
      <c r="C83" s="115" t="str">
        <f>IF(ISBLANK(MARKAH!D80),"",MARKAH!D80)</f>
        <v/>
      </c>
      <c r="D83" s="111">
        <f>IF(ISNUMBER(A83),MARKAH!E80,"")</f>
        <v>0</v>
      </c>
      <c r="E83" s="112">
        <f t="shared" si="24"/>
        <v>0</v>
      </c>
      <c r="F83" s="100" t="str">
        <f t="shared" si="25"/>
        <v>F</v>
      </c>
      <c r="G83" s="112">
        <f t="shared" si="26"/>
        <v>0</v>
      </c>
      <c r="H83" s="100">
        <f>IF(ISNUMBER(A83),MARKAH!F80,"")</f>
        <v>0</v>
      </c>
      <c r="I83" s="112">
        <f t="shared" si="27"/>
        <v>0</v>
      </c>
      <c r="J83" s="100" t="str">
        <f t="shared" si="28"/>
        <v>F</v>
      </c>
      <c r="K83" s="112">
        <f t="shared" si="29"/>
        <v>0</v>
      </c>
      <c r="L83" s="100">
        <f>IF(ISNUMBER(A83),MARKAH!G80,"")</f>
        <v>0</v>
      </c>
      <c r="M83" s="112">
        <f t="shared" si="30"/>
        <v>0</v>
      </c>
      <c r="N83" s="100" t="str">
        <f t="shared" si="31"/>
        <v>F</v>
      </c>
      <c r="O83" s="112">
        <f t="shared" si="32"/>
        <v>0</v>
      </c>
      <c r="P83" s="112">
        <f t="shared" si="33"/>
        <v>0</v>
      </c>
      <c r="Q83" s="100">
        <f t="shared" si="34"/>
        <v>0</v>
      </c>
      <c r="R83" s="113" t="str">
        <f t="shared" si="35"/>
        <v/>
      </c>
      <c r="S83" s="113">
        <f t="shared" si="36"/>
        <v>0</v>
      </c>
      <c r="T83" s="112">
        <f>IF(ISNUMBER(P83),MARKAH!I80,"")</f>
        <v>0</v>
      </c>
      <c r="U83" s="112">
        <f>IF(ISNUMBER(P83),MARKAH!J80,"")</f>
        <v>0</v>
      </c>
      <c r="V83" s="114">
        <f t="shared" si="37"/>
        <v>0</v>
      </c>
    </row>
    <row r="84" spans="1:22">
      <c r="A84" s="111">
        <f>IF(ISBLANK(MARKAH!A81),"",MARKAH!A81)</f>
        <v>69</v>
      </c>
      <c r="B84" s="111" t="str">
        <f>IF(ISBLANK(MARKAH!C81),"",MARKAH!C81)</f>
        <v/>
      </c>
      <c r="C84" s="115" t="str">
        <f>IF(ISBLANK(MARKAH!D81),"",MARKAH!D81)</f>
        <v/>
      </c>
      <c r="D84" s="111">
        <f>IF(ISNUMBER(A84),MARKAH!E81,"")</f>
        <v>0</v>
      </c>
      <c r="E84" s="112">
        <f t="shared" si="24"/>
        <v>0</v>
      </c>
      <c r="F84" s="100" t="str">
        <f t="shared" si="25"/>
        <v>F</v>
      </c>
      <c r="G84" s="112">
        <f t="shared" si="26"/>
        <v>0</v>
      </c>
      <c r="H84" s="100">
        <f>IF(ISNUMBER(A84),MARKAH!F81,"")</f>
        <v>0</v>
      </c>
      <c r="I84" s="112">
        <f t="shared" si="27"/>
        <v>0</v>
      </c>
      <c r="J84" s="100" t="str">
        <f t="shared" si="28"/>
        <v>F</v>
      </c>
      <c r="K84" s="112">
        <f t="shared" si="29"/>
        <v>0</v>
      </c>
      <c r="L84" s="100">
        <f>IF(ISNUMBER(A84),MARKAH!G81,"")</f>
        <v>0</v>
      </c>
      <c r="M84" s="112">
        <f t="shared" si="30"/>
        <v>0</v>
      </c>
      <c r="N84" s="100" t="str">
        <f t="shared" si="31"/>
        <v>F</v>
      </c>
      <c r="O84" s="112">
        <f t="shared" si="32"/>
        <v>0</v>
      </c>
      <c r="P84" s="112">
        <f t="shared" si="33"/>
        <v>0</v>
      </c>
      <c r="Q84" s="100">
        <f t="shared" si="34"/>
        <v>0</v>
      </c>
      <c r="R84" s="113" t="str">
        <f t="shared" si="35"/>
        <v/>
      </c>
      <c r="S84" s="113">
        <f t="shared" si="36"/>
        <v>0</v>
      </c>
      <c r="T84" s="112">
        <f>IF(ISNUMBER(P84),MARKAH!I81,"")</f>
        <v>0</v>
      </c>
      <c r="U84" s="112">
        <f>IF(ISNUMBER(P84),MARKAH!J81,"")</f>
        <v>0</v>
      </c>
      <c r="V84" s="114">
        <f t="shared" si="37"/>
        <v>0</v>
      </c>
    </row>
    <row r="85" spans="1:22">
      <c r="A85" s="111">
        <f>IF(ISBLANK(MARKAH!A82),"",MARKAH!A82)</f>
        <v>70</v>
      </c>
      <c r="B85" s="111" t="str">
        <f>IF(ISBLANK(MARKAH!C82),"",MARKAH!C82)</f>
        <v/>
      </c>
      <c r="C85" s="115" t="str">
        <f>IF(ISBLANK(MARKAH!D82),"",MARKAH!D82)</f>
        <v/>
      </c>
      <c r="D85" s="111">
        <f>IF(ISNUMBER(A85),MARKAH!E82,"")</f>
        <v>0</v>
      </c>
      <c r="E85" s="112">
        <f t="shared" si="24"/>
        <v>0</v>
      </c>
      <c r="F85" s="100" t="str">
        <f t="shared" si="25"/>
        <v>F</v>
      </c>
      <c r="G85" s="112">
        <f t="shared" si="26"/>
        <v>0</v>
      </c>
      <c r="H85" s="100">
        <f>IF(ISNUMBER(A85),MARKAH!F82,"")</f>
        <v>0</v>
      </c>
      <c r="I85" s="112">
        <f t="shared" si="27"/>
        <v>0</v>
      </c>
      <c r="J85" s="100" t="str">
        <f t="shared" si="28"/>
        <v>F</v>
      </c>
      <c r="K85" s="112">
        <f t="shared" si="29"/>
        <v>0</v>
      </c>
      <c r="L85" s="100">
        <f>IF(ISNUMBER(A85),MARKAH!G82,"")</f>
        <v>0</v>
      </c>
      <c r="M85" s="112">
        <f t="shared" si="30"/>
        <v>0</v>
      </c>
      <c r="N85" s="100" t="str">
        <f t="shared" si="31"/>
        <v>F</v>
      </c>
      <c r="O85" s="112">
        <f t="shared" si="32"/>
        <v>0</v>
      </c>
      <c r="P85" s="112">
        <f t="shared" si="33"/>
        <v>0</v>
      </c>
      <c r="Q85" s="100">
        <f t="shared" si="34"/>
        <v>0</v>
      </c>
      <c r="R85" s="113" t="str">
        <f t="shared" si="35"/>
        <v/>
      </c>
      <c r="S85" s="113">
        <f t="shared" si="36"/>
        <v>0</v>
      </c>
      <c r="T85" s="112">
        <f>IF(ISNUMBER(P85),MARKAH!I82,"")</f>
        <v>0</v>
      </c>
      <c r="U85" s="112">
        <f>IF(ISNUMBER(P85),MARKAH!J82,"")</f>
        <v>0</v>
      </c>
      <c r="V85" s="114">
        <f t="shared" si="37"/>
        <v>0</v>
      </c>
    </row>
    <row r="86" spans="1:22">
      <c r="A86" s="111">
        <f>IF(ISBLANK(MARKAH!A83),"",MARKAH!A83)</f>
        <v>71</v>
      </c>
      <c r="B86" s="111" t="str">
        <f>IF(ISBLANK(MARKAH!C83),"",MARKAH!C83)</f>
        <v/>
      </c>
      <c r="C86" s="115" t="str">
        <f>IF(ISBLANK(MARKAH!D83),"",MARKAH!D83)</f>
        <v/>
      </c>
      <c r="D86" s="111">
        <f>IF(ISNUMBER(A86),MARKAH!E83,"")</f>
        <v>0</v>
      </c>
      <c r="E86" s="112">
        <f t="shared" si="24"/>
        <v>0</v>
      </c>
      <c r="F86" s="100" t="str">
        <f t="shared" si="25"/>
        <v>F</v>
      </c>
      <c r="G86" s="112">
        <f t="shared" si="26"/>
        <v>0</v>
      </c>
      <c r="H86" s="100">
        <f>IF(ISNUMBER(A86),MARKAH!F83,"")</f>
        <v>0</v>
      </c>
      <c r="I86" s="112">
        <f t="shared" si="27"/>
        <v>0</v>
      </c>
      <c r="J86" s="100" t="str">
        <f t="shared" si="28"/>
        <v>F</v>
      </c>
      <c r="K86" s="112">
        <f t="shared" si="29"/>
        <v>0</v>
      </c>
      <c r="L86" s="100">
        <f>IF(ISNUMBER(A86),MARKAH!G83,"")</f>
        <v>0</v>
      </c>
      <c r="M86" s="112">
        <f t="shared" si="30"/>
        <v>0</v>
      </c>
      <c r="N86" s="100" t="str">
        <f t="shared" si="31"/>
        <v>F</v>
      </c>
      <c r="O86" s="112">
        <f t="shared" si="32"/>
        <v>0</v>
      </c>
      <c r="P86" s="112">
        <f t="shared" si="33"/>
        <v>0</v>
      </c>
      <c r="Q86" s="100">
        <f t="shared" si="34"/>
        <v>0</v>
      </c>
      <c r="R86" s="113" t="str">
        <f t="shared" si="35"/>
        <v/>
      </c>
      <c r="S86" s="113">
        <f t="shared" si="36"/>
        <v>0</v>
      </c>
      <c r="T86" s="112">
        <f>IF(ISNUMBER(P86),MARKAH!I83,"")</f>
        <v>0</v>
      </c>
      <c r="U86" s="112">
        <f>IF(ISNUMBER(P86),MARKAH!J83,"")</f>
        <v>0</v>
      </c>
      <c r="V86" s="114">
        <f t="shared" si="37"/>
        <v>0</v>
      </c>
    </row>
    <row r="87" spans="1:22">
      <c r="A87" s="111">
        <f>IF(ISBLANK(MARKAH!A84),"",MARKAH!A84)</f>
        <v>72</v>
      </c>
      <c r="B87" s="111" t="str">
        <f>IF(ISBLANK(MARKAH!C84),"",MARKAH!C84)</f>
        <v/>
      </c>
      <c r="C87" s="115" t="str">
        <f>IF(ISBLANK(MARKAH!D84),"",MARKAH!D84)</f>
        <v/>
      </c>
      <c r="D87" s="111">
        <f>IF(ISNUMBER(A87),MARKAH!E84,"")</f>
        <v>0</v>
      </c>
      <c r="E87" s="112">
        <f t="shared" si="24"/>
        <v>0</v>
      </c>
      <c r="F87" s="100" t="str">
        <f t="shared" si="25"/>
        <v>F</v>
      </c>
      <c r="G87" s="112">
        <f t="shared" si="26"/>
        <v>0</v>
      </c>
      <c r="H87" s="100">
        <f>IF(ISNUMBER(A87),MARKAH!F84,"")</f>
        <v>0</v>
      </c>
      <c r="I87" s="112">
        <f t="shared" si="27"/>
        <v>0</v>
      </c>
      <c r="J87" s="100" t="str">
        <f t="shared" si="28"/>
        <v>F</v>
      </c>
      <c r="K87" s="112">
        <f t="shared" si="29"/>
        <v>0</v>
      </c>
      <c r="L87" s="100">
        <f>IF(ISNUMBER(A87),MARKAH!G84,"")</f>
        <v>0</v>
      </c>
      <c r="M87" s="112">
        <f t="shared" si="30"/>
        <v>0</v>
      </c>
      <c r="N87" s="100" t="str">
        <f t="shared" si="31"/>
        <v>F</v>
      </c>
      <c r="O87" s="112">
        <f t="shared" si="32"/>
        <v>0</v>
      </c>
      <c r="P87" s="112">
        <f t="shared" si="33"/>
        <v>0</v>
      </c>
      <c r="Q87" s="100">
        <f t="shared" si="34"/>
        <v>0</v>
      </c>
      <c r="R87" s="113" t="str">
        <f t="shared" si="35"/>
        <v/>
      </c>
      <c r="S87" s="113">
        <f t="shared" si="36"/>
        <v>0</v>
      </c>
      <c r="T87" s="112">
        <f>IF(ISNUMBER(P87),MARKAH!I84,"")</f>
        <v>0</v>
      </c>
      <c r="U87" s="112">
        <f>IF(ISNUMBER(P87),MARKAH!J84,"")</f>
        <v>0</v>
      </c>
      <c r="V87" s="114">
        <f t="shared" si="37"/>
        <v>0</v>
      </c>
    </row>
    <row r="88" spans="1:22">
      <c r="A88" s="111">
        <f>IF(ISBLANK(MARKAH!A85),"",MARKAH!A85)</f>
        <v>73</v>
      </c>
      <c r="B88" s="111" t="str">
        <f>IF(ISBLANK(MARKAH!C85),"",MARKAH!C85)</f>
        <v/>
      </c>
      <c r="C88" s="115" t="str">
        <f>IF(ISBLANK(MARKAH!D85),"",MARKAH!D85)</f>
        <v/>
      </c>
      <c r="D88" s="111">
        <f>IF(ISNUMBER(A88),MARKAH!E85,"")</f>
        <v>0</v>
      </c>
      <c r="E88" s="112">
        <f t="shared" si="24"/>
        <v>0</v>
      </c>
      <c r="F88" s="100" t="str">
        <f t="shared" si="25"/>
        <v>F</v>
      </c>
      <c r="G88" s="112">
        <f t="shared" si="26"/>
        <v>0</v>
      </c>
      <c r="H88" s="100">
        <f>IF(ISNUMBER(A88),MARKAH!F85,"")</f>
        <v>0</v>
      </c>
      <c r="I88" s="112">
        <f t="shared" si="27"/>
        <v>0</v>
      </c>
      <c r="J88" s="100" t="str">
        <f t="shared" si="28"/>
        <v>F</v>
      </c>
      <c r="K88" s="112">
        <f t="shared" si="29"/>
        <v>0</v>
      </c>
      <c r="L88" s="100">
        <f>IF(ISNUMBER(A88),MARKAH!G85,"")</f>
        <v>0</v>
      </c>
      <c r="M88" s="112">
        <f t="shared" si="30"/>
        <v>0</v>
      </c>
      <c r="N88" s="100" t="str">
        <f t="shared" si="31"/>
        <v>F</v>
      </c>
      <c r="O88" s="112">
        <f t="shared" si="32"/>
        <v>0</v>
      </c>
      <c r="P88" s="112">
        <f t="shared" si="33"/>
        <v>0</v>
      </c>
      <c r="Q88" s="100">
        <f t="shared" si="34"/>
        <v>0</v>
      </c>
      <c r="R88" s="113" t="str">
        <f t="shared" si="35"/>
        <v/>
      </c>
      <c r="S88" s="113">
        <f t="shared" si="36"/>
        <v>0</v>
      </c>
      <c r="T88" s="112">
        <f>IF(ISNUMBER(P88),MARKAH!I85,"")</f>
        <v>0</v>
      </c>
      <c r="U88" s="112">
        <f>IF(ISNUMBER(P88),MARKAH!J85,"")</f>
        <v>0</v>
      </c>
      <c r="V88" s="114">
        <f t="shared" si="37"/>
        <v>0</v>
      </c>
    </row>
    <row r="89" spans="1:22">
      <c r="A89" s="111">
        <f>IF(ISBLANK(MARKAH!A86),"",MARKAH!A86)</f>
        <v>74</v>
      </c>
      <c r="B89" s="111" t="str">
        <f>IF(ISBLANK(MARKAH!C86),"",MARKAH!C86)</f>
        <v/>
      </c>
      <c r="C89" s="115" t="str">
        <f>IF(ISBLANK(MARKAH!D86),"",MARKAH!D86)</f>
        <v/>
      </c>
      <c r="D89" s="111">
        <f>IF(ISNUMBER(A89),MARKAH!E86,"")</f>
        <v>0</v>
      </c>
      <c r="E89" s="112">
        <f t="shared" si="24"/>
        <v>0</v>
      </c>
      <c r="F89" s="100" t="str">
        <f t="shared" si="25"/>
        <v>F</v>
      </c>
      <c r="G89" s="112">
        <f t="shared" si="26"/>
        <v>0</v>
      </c>
      <c r="H89" s="100">
        <f>IF(ISNUMBER(A89),MARKAH!F86,"")</f>
        <v>0</v>
      </c>
      <c r="I89" s="112">
        <f t="shared" si="27"/>
        <v>0</v>
      </c>
      <c r="J89" s="100" t="str">
        <f t="shared" si="28"/>
        <v>F</v>
      </c>
      <c r="K89" s="112">
        <f t="shared" si="29"/>
        <v>0</v>
      </c>
      <c r="L89" s="100">
        <f>IF(ISNUMBER(A89),MARKAH!G86,"")</f>
        <v>0</v>
      </c>
      <c r="M89" s="112">
        <f t="shared" si="30"/>
        <v>0</v>
      </c>
      <c r="N89" s="100" t="str">
        <f t="shared" si="31"/>
        <v>F</v>
      </c>
      <c r="O89" s="112">
        <f t="shared" si="32"/>
        <v>0</v>
      </c>
      <c r="P89" s="112">
        <f t="shared" si="33"/>
        <v>0</v>
      </c>
      <c r="Q89" s="100">
        <f t="shared" si="34"/>
        <v>0</v>
      </c>
      <c r="R89" s="113" t="str">
        <f t="shared" si="35"/>
        <v/>
      </c>
      <c r="S89" s="113">
        <f t="shared" si="36"/>
        <v>0</v>
      </c>
      <c r="T89" s="112">
        <f>IF(ISNUMBER(P89),MARKAH!I86,"")</f>
        <v>0</v>
      </c>
      <c r="U89" s="112">
        <f>IF(ISNUMBER(P89),MARKAH!J86,"")</f>
        <v>0</v>
      </c>
      <c r="V89" s="114">
        <f t="shared" si="37"/>
        <v>0</v>
      </c>
    </row>
    <row r="90" spans="1:22">
      <c r="A90" s="111">
        <f>IF(ISBLANK(MARKAH!A87),"",MARKAH!A87)</f>
        <v>75</v>
      </c>
      <c r="B90" s="111" t="str">
        <f>IF(ISBLANK(MARKAH!C87),"",MARKAH!C87)</f>
        <v/>
      </c>
      <c r="C90" s="115" t="str">
        <f>IF(ISBLANK(MARKAH!D87),"",MARKAH!D87)</f>
        <v/>
      </c>
      <c r="D90" s="111">
        <f>IF(ISNUMBER(A90),MARKAH!E87,"")</f>
        <v>0</v>
      </c>
      <c r="E90" s="112">
        <f t="shared" si="24"/>
        <v>0</v>
      </c>
      <c r="F90" s="100" t="str">
        <f t="shared" si="25"/>
        <v>F</v>
      </c>
      <c r="G90" s="112">
        <f t="shared" si="26"/>
        <v>0</v>
      </c>
      <c r="H90" s="100">
        <f>IF(ISNUMBER(A90),MARKAH!F87,"")</f>
        <v>0</v>
      </c>
      <c r="I90" s="112">
        <f t="shared" si="27"/>
        <v>0</v>
      </c>
      <c r="J90" s="100" t="str">
        <f t="shared" si="28"/>
        <v>F</v>
      </c>
      <c r="K90" s="112">
        <f t="shared" si="29"/>
        <v>0</v>
      </c>
      <c r="L90" s="100">
        <f>IF(ISNUMBER(A90),MARKAH!G87,"")</f>
        <v>0</v>
      </c>
      <c r="M90" s="112">
        <f t="shared" si="30"/>
        <v>0</v>
      </c>
      <c r="N90" s="100" t="str">
        <f t="shared" si="31"/>
        <v>F</v>
      </c>
      <c r="O90" s="112">
        <f t="shared" si="32"/>
        <v>0</v>
      </c>
      <c r="P90" s="112">
        <f t="shared" si="33"/>
        <v>0</v>
      </c>
      <c r="Q90" s="100">
        <f t="shared" si="34"/>
        <v>0</v>
      </c>
      <c r="R90" s="113" t="str">
        <f t="shared" si="35"/>
        <v/>
      </c>
      <c r="S90" s="113">
        <f t="shared" si="36"/>
        <v>0</v>
      </c>
      <c r="T90" s="112">
        <f>IF(ISNUMBER(P90),MARKAH!I87,"")</f>
        <v>0</v>
      </c>
      <c r="U90" s="112">
        <f>IF(ISNUMBER(P90),MARKAH!J87,"")</f>
        <v>0</v>
      </c>
      <c r="V90" s="114">
        <f t="shared" si="37"/>
        <v>0</v>
      </c>
    </row>
    <row r="91" spans="1:22">
      <c r="A91" s="111">
        <f>IF(ISBLANK(MARKAH!A88),"",MARKAH!A88)</f>
        <v>76</v>
      </c>
      <c r="B91" s="111" t="str">
        <f>IF(ISBLANK(MARKAH!C88),"",MARKAH!C88)</f>
        <v/>
      </c>
      <c r="C91" s="115" t="str">
        <f>IF(ISBLANK(MARKAH!D88),"",MARKAH!D88)</f>
        <v/>
      </c>
      <c r="D91" s="111">
        <f>IF(ISNUMBER(A91),MARKAH!E88,"")</f>
        <v>0</v>
      </c>
      <c r="E91" s="112">
        <f t="shared" ref="E91:E94" si="38">IF(ISNUMBER($A91),D91/D$15,"")</f>
        <v>0</v>
      </c>
      <c r="F91" s="100" t="str">
        <f t="shared" ref="F91:F94" si="39">IF(ISNUMBER(E91),VLOOKUP(E91,GradePoint,2),"")</f>
        <v>F</v>
      </c>
      <c r="G91" s="112">
        <f t="shared" ref="G91:G94" si="40">IF(ISNUMBER(E91),VLOOKUP(E91,GradePoint,3),"")</f>
        <v>0</v>
      </c>
      <c r="H91" s="100">
        <f>IF(ISNUMBER(A91),MARKAH!F88,"")</f>
        <v>0</v>
      </c>
      <c r="I91" s="112">
        <f t="shared" ref="I91:I94" si="41">IF(ISNUMBER($H91),H91/H$15,"")</f>
        <v>0</v>
      </c>
      <c r="J91" s="100" t="str">
        <f t="shared" ref="J91:J94" si="42">IF(ISNUMBER(I91),VLOOKUP(I91,GradePoint,2),"")</f>
        <v>F</v>
      </c>
      <c r="K91" s="112">
        <f t="shared" ref="K91:K94" si="43">IF(ISNUMBER(I91),VLOOKUP(I91,GradePoint,3),"")</f>
        <v>0</v>
      </c>
      <c r="L91" s="100">
        <f>IF(ISNUMBER(A91),MARKAH!G88,"")</f>
        <v>0</v>
      </c>
      <c r="M91" s="112">
        <f t="shared" ref="M91:M94" si="44">IF(ISNUMBER($L91),L91/L$15,"")</f>
        <v>0</v>
      </c>
      <c r="N91" s="100" t="str">
        <f t="shared" ref="N91:N94" si="45">IF(ISNUMBER(M91),VLOOKUP(M91,GradePoint,2),"")</f>
        <v>F</v>
      </c>
      <c r="O91" s="112">
        <f t="shared" ref="O91:O94" si="46">IF(ISNUMBER(M91),VLOOKUP(M91,GradePoint,3),"")</f>
        <v>0</v>
      </c>
      <c r="P91" s="112">
        <f t="shared" ref="P91:P94" si="47">IF(ISNUMBER($A91),D91+H91+L91,"")</f>
        <v>0</v>
      </c>
      <c r="Q91" s="100">
        <f t="shared" ref="Q91:Q94" si="48">IF(ISNUMBER(P91),CEILING(P91,1),"")</f>
        <v>0</v>
      </c>
      <c r="R91" s="113" t="str">
        <f t="shared" ref="R91:R94" si="49">IF(B91="","",IF(ISNUMBER(Q91),VLOOKUP(Q91,GradePoint,2),""))</f>
        <v/>
      </c>
      <c r="S91" s="113">
        <f t="shared" ref="S91:S94" si="50">IF(ISNUMBER(Q91),VLOOKUP(Q91,GradePoint,3),"")</f>
        <v>0</v>
      </c>
      <c r="T91" s="112">
        <f>IF(ISNUMBER(P91),MARKAH!I88,"")</f>
        <v>0</v>
      </c>
      <c r="U91" s="112">
        <f>IF(ISNUMBER(P91),MARKAH!J88,"")</f>
        <v>0</v>
      </c>
      <c r="V91" s="114">
        <f t="shared" ref="V91:V94" si="51">IF(ISNUMBER(U91),CEILING(SUM(T91:U91),1),"")</f>
        <v>0</v>
      </c>
    </row>
    <row r="92" spans="1:22">
      <c r="A92" s="111">
        <f>IF(ISBLANK(MARKAH!A89),"",MARKAH!A89)</f>
        <v>77</v>
      </c>
      <c r="B92" s="111" t="str">
        <f>IF(ISBLANK(MARKAH!C89),"",MARKAH!C89)</f>
        <v/>
      </c>
      <c r="C92" s="115" t="str">
        <f>IF(ISBLANK(MARKAH!D89),"",MARKAH!D89)</f>
        <v/>
      </c>
      <c r="D92" s="111">
        <f>IF(ISNUMBER(A92),MARKAH!E89,"")</f>
        <v>0</v>
      </c>
      <c r="E92" s="112">
        <f t="shared" si="38"/>
        <v>0</v>
      </c>
      <c r="F92" s="100" t="str">
        <f t="shared" si="39"/>
        <v>F</v>
      </c>
      <c r="G92" s="112">
        <f t="shared" si="40"/>
        <v>0</v>
      </c>
      <c r="H92" s="100">
        <f>IF(ISNUMBER(A92),MARKAH!F89,"")</f>
        <v>0</v>
      </c>
      <c r="I92" s="112">
        <f t="shared" si="41"/>
        <v>0</v>
      </c>
      <c r="J92" s="100" t="str">
        <f t="shared" si="42"/>
        <v>F</v>
      </c>
      <c r="K92" s="112">
        <f t="shared" si="43"/>
        <v>0</v>
      </c>
      <c r="L92" s="100">
        <f>IF(ISNUMBER(A92),MARKAH!G89,"")</f>
        <v>0</v>
      </c>
      <c r="M92" s="112">
        <f t="shared" si="44"/>
        <v>0</v>
      </c>
      <c r="N92" s="100" t="str">
        <f t="shared" si="45"/>
        <v>F</v>
      </c>
      <c r="O92" s="112">
        <f t="shared" si="46"/>
        <v>0</v>
      </c>
      <c r="P92" s="112">
        <f t="shared" si="47"/>
        <v>0</v>
      </c>
      <c r="Q92" s="100">
        <f t="shared" si="48"/>
        <v>0</v>
      </c>
      <c r="R92" s="113" t="str">
        <f t="shared" si="49"/>
        <v/>
      </c>
      <c r="S92" s="113">
        <f t="shared" si="50"/>
        <v>0</v>
      </c>
      <c r="T92" s="112">
        <f>IF(ISNUMBER(P92),MARKAH!I89,"")</f>
        <v>0</v>
      </c>
      <c r="U92" s="112">
        <f>IF(ISNUMBER(P92),MARKAH!J89,"")</f>
        <v>0</v>
      </c>
      <c r="V92" s="114">
        <f t="shared" si="51"/>
        <v>0</v>
      </c>
    </row>
    <row r="93" spans="1:22">
      <c r="A93" s="111">
        <f>IF(ISBLANK(MARKAH!A90),"",MARKAH!A90)</f>
        <v>78</v>
      </c>
      <c r="B93" s="111" t="str">
        <f>IF(ISBLANK(MARKAH!C90),"",MARKAH!C90)</f>
        <v/>
      </c>
      <c r="C93" s="115" t="str">
        <f>IF(ISBLANK(MARKAH!D90),"",MARKAH!D90)</f>
        <v/>
      </c>
      <c r="D93" s="111">
        <f>IF(ISNUMBER(A93),MARKAH!E90,"")</f>
        <v>0</v>
      </c>
      <c r="E93" s="112">
        <f t="shared" si="38"/>
        <v>0</v>
      </c>
      <c r="F93" s="100" t="str">
        <f t="shared" si="39"/>
        <v>F</v>
      </c>
      <c r="G93" s="112">
        <f t="shared" si="40"/>
        <v>0</v>
      </c>
      <c r="H93" s="100">
        <f>IF(ISNUMBER(A93),MARKAH!F90,"")</f>
        <v>0</v>
      </c>
      <c r="I93" s="112">
        <f t="shared" si="41"/>
        <v>0</v>
      </c>
      <c r="J93" s="100" t="str">
        <f t="shared" si="42"/>
        <v>F</v>
      </c>
      <c r="K93" s="112">
        <f t="shared" si="43"/>
        <v>0</v>
      </c>
      <c r="L93" s="100">
        <f>IF(ISNUMBER(A93),MARKAH!G90,"")</f>
        <v>0</v>
      </c>
      <c r="M93" s="112">
        <f t="shared" si="44"/>
        <v>0</v>
      </c>
      <c r="N93" s="100" t="str">
        <f t="shared" si="45"/>
        <v>F</v>
      </c>
      <c r="O93" s="112">
        <f t="shared" si="46"/>
        <v>0</v>
      </c>
      <c r="P93" s="112">
        <f t="shared" si="47"/>
        <v>0</v>
      </c>
      <c r="Q93" s="100">
        <f t="shared" si="48"/>
        <v>0</v>
      </c>
      <c r="R93" s="113" t="str">
        <f t="shared" si="49"/>
        <v/>
      </c>
      <c r="S93" s="113">
        <f t="shared" si="50"/>
        <v>0</v>
      </c>
      <c r="T93" s="112">
        <f>IF(ISNUMBER(P93),MARKAH!I90,"")</f>
        <v>0</v>
      </c>
      <c r="U93" s="112">
        <f>IF(ISNUMBER(P93),MARKAH!J90,"")</f>
        <v>0</v>
      </c>
      <c r="V93" s="114">
        <f t="shared" si="51"/>
        <v>0</v>
      </c>
    </row>
    <row r="94" spans="1:22">
      <c r="A94" s="111">
        <f>IF(ISBLANK(MARKAH!A91),"",MARKAH!A91)</f>
        <v>79</v>
      </c>
      <c r="B94" s="111" t="str">
        <f>IF(ISBLANK(MARKAH!C91),"",MARKAH!C91)</f>
        <v/>
      </c>
      <c r="C94" s="115" t="str">
        <f>IF(ISBLANK(MARKAH!D91),"",MARKAH!D91)</f>
        <v/>
      </c>
      <c r="D94" s="111">
        <f>IF(ISNUMBER(A94),MARKAH!E91,"")</f>
        <v>0</v>
      </c>
      <c r="E94" s="112">
        <f t="shared" si="38"/>
        <v>0</v>
      </c>
      <c r="F94" s="100" t="str">
        <f t="shared" si="39"/>
        <v>F</v>
      </c>
      <c r="G94" s="112">
        <f t="shared" si="40"/>
        <v>0</v>
      </c>
      <c r="H94" s="100">
        <f>IF(ISNUMBER(A94),MARKAH!F91,"")</f>
        <v>0</v>
      </c>
      <c r="I94" s="112">
        <f t="shared" si="41"/>
        <v>0</v>
      </c>
      <c r="J94" s="100" t="str">
        <f t="shared" si="42"/>
        <v>F</v>
      </c>
      <c r="K94" s="112">
        <f t="shared" si="43"/>
        <v>0</v>
      </c>
      <c r="L94" s="100">
        <f>IF(ISNUMBER(A94),MARKAH!G91,"")</f>
        <v>0</v>
      </c>
      <c r="M94" s="112">
        <f t="shared" si="44"/>
        <v>0</v>
      </c>
      <c r="N94" s="100" t="str">
        <f t="shared" si="45"/>
        <v>F</v>
      </c>
      <c r="O94" s="112">
        <f t="shared" si="46"/>
        <v>0</v>
      </c>
      <c r="P94" s="112">
        <f t="shared" si="47"/>
        <v>0</v>
      </c>
      <c r="Q94" s="100">
        <f t="shared" si="48"/>
        <v>0</v>
      </c>
      <c r="R94" s="113" t="str">
        <f t="shared" si="49"/>
        <v/>
      </c>
      <c r="S94" s="113">
        <f t="shared" si="50"/>
        <v>0</v>
      </c>
      <c r="T94" s="112">
        <f>IF(ISNUMBER(P94),MARKAH!I91,"")</f>
        <v>0</v>
      </c>
      <c r="U94" s="112">
        <f>IF(ISNUMBER(P94),MARKAH!J91,"")</f>
        <v>0</v>
      </c>
      <c r="V94" s="114">
        <f t="shared" si="51"/>
        <v>0</v>
      </c>
    </row>
    <row r="95" spans="1:22">
      <c r="A95" s="111" t="str">
        <f>IF(ISBLANK(MARKAH!A92),"",MARKAH!A92)</f>
        <v/>
      </c>
      <c r="B95" s="111" t="str">
        <f>IF(ISBLANK(MARKAH!C92),"",MARKAH!C92)</f>
        <v/>
      </c>
      <c r="C95" s="115" t="str">
        <f>IF(ISBLANK(MARKAH!D92),"",MARKAH!D92)</f>
        <v/>
      </c>
      <c r="D95" s="111" t="str">
        <f>IF(ISNUMBER(A95),MARKAH!E92,"")</f>
        <v/>
      </c>
      <c r="E95" s="112" t="str">
        <f t="shared" ref="E95" si="52">IF(ISNUMBER($A95),D95/D$15,"")</f>
        <v/>
      </c>
      <c r="F95" s="100" t="str">
        <f t="shared" ref="F95" si="53">IF(ISNUMBER(E95),VLOOKUP(E95,GradePoint,2),"")</f>
        <v/>
      </c>
      <c r="G95" s="112" t="str">
        <f t="shared" ref="G95" si="54">IF(ISNUMBER(E95),VLOOKUP(E95,GradePoint,3),"")</f>
        <v/>
      </c>
      <c r="H95" s="100" t="str">
        <f>IF(ISNUMBER(A95),MARKAH!F92,"")</f>
        <v/>
      </c>
      <c r="I95" s="112" t="str">
        <f t="shared" ref="I95" si="55">IF(ISNUMBER($H95),H95/H$15,"")</f>
        <v/>
      </c>
      <c r="J95" s="100" t="str">
        <f t="shared" ref="J95" si="56">IF(ISNUMBER(I95),VLOOKUP(I95,GradePoint,2),"")</f>
        <v/>
      </c>
      <c r="K95" s="112" t="str">
        <f t="shared" ref="K95" si="57">IF(ISNUMBER(I95),VLOOKUP(I95,GradePoint,3),"")</f>
        <v/>
      </c>
      <c r="L95" s="100" t="str">
        <f>IF(ISNUMBER(A95),MARKAH!G92,"")</f>
        <v/>
      </c>
      <c r="M95" s="112" t="str">
        <f t="shared" ref="M95" si="58">IF(ISNUMBER($L95),L95/L$15,"")</f>
        <v/>
      </c>
      <c r="N95" s="100" t="str">
        <f t="shared" ref="N95" si="59">IF(ISNUMBER(M95),VLOOKUP(M95,GradePoint,2),"")</f>
        <v/>
      </c>
      <c r="O95" s="112" t="str">
        <f t="shared" ref="O95" si="60">IF(ISNUMBER(M95),VLOOKUP(M95,GradePoint,3),"")</f>
        <v/>
      </c>
      <c r="P95" s="112" t="str">
        <f t="shared" ref="P95" si="61">IF(ISNUMBER($A95),D95+H95+L95,"")</f>
        <v/>
      </c>
      <c r="Q95" s="100" t="str">
        <f t="shared" ref="Q95" si="62">IF(ISNUMBER(P95),CEILING(P95,1),"")</f>
        <v/>
      </c>
      <c r="R95" s="113" t="str">
        <f t="shared" ref="R95" si="63">IF(B95="","",IF(ISNUMBER(Q95),VLOOKUP(Q95,GradePoint,2),""))</f>
        <v/>
      </c>
      <c r="S95" s="113" t="str">
        <f t="shared" ref="S95" si="64">IF(ISNUMBER(Q95),VLOOKUP(Q95,GradePoint,3),"")</f>
        <v/>
      </c>
      <c r="T95" s="112" t="str">
        <f>IF(ISNUMBER(P95),MARKAH!I92,"")</f>
        <v/>
      </c>
      <c r="U95" s="112" t="str">
        <f>IF(ISNUMBER(P95),MARKAH!J92,"")</f>
        <v/>
      </c>
      <c r="V95" s="114" t="str">
        <f t="shared" ref="V95" si="65">IF(ISNUMBER(U95),CEILING(SUM(T95:U95),1),"")</f>
        <v/>
      </c>
    </row>
    <row r="96" spans="1:22">
      <c r="A96" s="111" t="str">
        <f>IF(ISBLANK(MARKAH!A93),"",MARKAH!A93)</f>
        <v/>
      </c>
      <c r="B96" s="115" t="str">
        <f>IF(ISBLANK(MARKAH!C93),"",MARKAH!C93)</f>
        <v/>
      </c>
      <c r="C96" s="115" t="str">
        <f>IF(ISBLANK(MARKAH!D93),"",MARKAH!D93)</f>
        <v/>
      </c>
      <c r="D96" s="111" t="str">
        <f>IF(ISNUMBER(A96),MARKAH!E93,"")</f>
        <v/>
      </c>
      <c r="E96" s="112" t="str">
        <f t="shared" ref="E96:E103" si="66">IF(ISNUMBER($A96),D96/D$15,"")</f>
        <v/>
      </c>
      <c r="F96" s="100" t="str">
        <f t="shared" ref="F96:F103" si="67">IF(ISNUMBER(E96),VLOOKUP(E96,GradePoint,2),"")</f>
        <v/>
      </c>
      <c r="G96" s="112" t="str">
        <f t="shared" si="1"/>
        <v/>
      </c>
      <c r="H96" s="100" t="str">
        <f>IF(ISNUMBER(A96),MARKAH!F93,"")</f>
        <v/>
      </c>
      <c r="I96" s="112" t="str">
        <f t="shared" ref="I96:I103" si="68">IF(ISNUMBER($H96),H96/H$15,"")</f>
        <v/>
      </c>
      <c r="J96" s="100" t="str">
        <f t="shared" si="2"/>
        <v/>
      </c>
      <c r="K96" s="112" t="str">
        <f t="shared" si="3"/>
        <v/>
      </c>
      <c r="L96" s="100" t="str">
        <f>IF(ISNUMBER(A96),MARKAH!G92,"")</f>
        <v/>
      </c>
      <c r="M96" s="112" t="str">
        <f t="shared" ref="M96:M103" si="69">IF(ISNUMBER($L96),L96/L$15,"")</f>
        <v/>
      </c>
      <c r="N96" s="100" t="str">
        <f t="shared" si="4"/>
        <v/>
      </c>
      <c r="O96" s="112" t="str">
        <f t="shared" si="5"/>
        <v/>
      </c>
      <c r="P96" s="112" t="str">
        <f t="shared" si="11"/>
        <v/>
      </c>
      <c r="Q96" s="100" t="str">
        <f t="shared" si="12"/>
        <v/>
      </c>
      <c r="R96" s="113" t="str">
        <f t="shared" ref="R96:R103" si="70">IF(B96="","",IF(ISNUMBER(Q96),VLOOKUP(Q96,GradePoint,2),""))</f>
        <v/>
      </c>
      <c r="S96" s="113" t="str">
        <f t="shared" si="7"/>
        <v/>
      </c>
      <c r="T96" s="112" t="str">
        <f>IF(ISNUMBER(P96),MARKAH!I93,"")</f>
        <v/>
      </c>
      <c r="U96" s="112" t="str">
        <f>IF(ISNUMBER(P96),MARKAH!J93,"")</f>
        <v/>
      </c>
      <c r="V96" s="114" t="str">
        <f t="shared" si="13"/>
        <v/>
      </c>
    </row>
    <row r="97" spans="1:22">
      <c r="A97" s="111" t="str">
        <f>IF(ISBLANK(MARKAH!A94),"",MARKAH!A94)</f>
        <v/>
      </c>
      <c r="B97" s="115" t="str">
        <f>IF(ISBLANK(MARKAH!C94),"",MARKAH!C94)</f>
        <v>Disediakan oleh :</v>
      </c>
      <c r="C97" s="115" t="str">
        <f>IF(ISBLANK(MARKAH!D94),"",MARKAH!D94)</f>
        <v/>
      </c>
      <c r="D97" s="111" t="str">
        <f>IF(ISNUMBER(A97),MARKAH!E94,"")</f>
        <v/>
      </c>
      <c r="E97" s="112" t="str">
        <f t="shared" si="66"/>
        <v/>
      </c>
      <c r="F97" s="100" t="str">
        <f t="shared" si="67"/>
        <v/>
      </c>
      <c r="G97" s="112" t="str">
        <f t="shared" si="1"/>
        <v/>
      </c>
      <c r="H97" s="100" t="str">
        <f>IF(ISNUMBER(A97),MARKAH!F94,"")</f>
        <v/>
      </c>
      <c r="I97" s="112" t="str">
        <f t="shared" si="68"/>
        <v/>
      </c>
      <c r="J97" s="100" t="str">
        <f t="shared" si="2"/>
        <v/>
      </c>
      <c r="K97" s="112" t="str">
        <f t="shared" si="3"/>
        <v/>
      </c>
      <c r="L97" s="100" t="str">
        <f>IF(ISNUMBER(A97),MARKAH!G93,"")</f>
        <v/>
      </c>
      <c r="M97" s="112" t="str">
        <f t="shared" si="69"/>
        <v/>
      </c>
      <c r="N97" s="100" t="str">
        <f t="shared" si="4"/>
        <v/>
      </c>
      <c r="O97" s="112" t="str">
        <f t="shared" si="5"/>
        <v/>
      </c>
      <c r="P97" s="112" t="str">
        <f t="shared" si="11"/>
        <v/>
      </c>
      <c r="Q97" s="100" t="str">
        <f t="shared" si="12"/>
        <v/>
      </c>
      <c r="R97" s="113" t="str">
        <f t="shared" si="70"/>
        <v/>
      </c>
      <c r="S97" s="113" t="str">
        <f t="shared" si="7"/>
        <v/>
      </c>
      <c r="T97" s="112" t="str">
        <f>IF(ISNUMBER(P97),MARKAH!I94,"")</f>
        <v/>
      </c>
      <c r="U97" s="112" t="str">
        <f>IF(ISNUMBER(P97),MARKAH!J94,"")</f>
        <v/>
      </c>
      <c r="V97" s="114" t="str">
        <f t="shared" si="13"/>
        <v/>
      </c>
    </row>
    <row r="98" spans="1:22">
      <c r="A98" s="111" t="str">
        <f>IF(ISBLANK(MARKAH!A95),"",MARKAH!A95)</f>
        <v/>
      </c>
      <c r="B98" s="115" t="str">
        <f>IF(ISBLANK(MARKAH!C95),"",MARKAH!C95)</f>
        <v/>
      </c>
      <c r="C98" s="115" t="str">
        <f>IF(ISBLANK(MARKAH!D95),"",MARKAH!D95)</f>
        <v/>
      </c>
      <c r="D98" s="111" t="str">
        <f>IF(ISNUMBER(A98),MARKAH!E95,"")</f>
        <v/>
      </c>
      <c r="E98" s="112" t="str">
        <f t="shared" si="66"/>
        <v/>
      </c>
      <c r="F98" s="100" t="str">
        <f t="shared" si="67"/>
        <v/>
      </c>
      <c r="G98" s="112" t="str">
        <f t="shared" si="1"/>
        <v/>
      </c>
      <c r="H98" s="100" t="str">
        <f>IF(ISNUMBER(A98),MARKAH!F95,"")</f>
        <v/>
      </c>
      <c r="I98" s="112" t="str">
        <f t="shared" si="68"/>
        <v/>
      </c>
      <c r="J98" s="100" t="str">
        <f t="shared" si="2"/>
        <v/>
      </c>
      <c r="K98" s="112" t="str">
        <f t="shared" si="3"/>
        <v/>
      </c>
      <c r="L98" s="100" t="str">
        <f>IF(ISNUMBER(A98),MARKAH!G94,"")</f>
        <v/>
      </c>
      <c r="M98" s="112" t="str">
        <f t="shared" si="69"/>
        <v/>
      </c>
      <c r="N98" s="100" t="str">
        <f t="shared" si="4"/>
        <v/>
      </c>
      <c r="O98" s="112" t="str">
        <f t="shared" si="5"/>
        <v/>
      </c>
      <c r="P98" s="112" t="str">
        <f t="shared" si="11"/>
        <v/>
      </c>
      <c r="Q98" s="100" t="str">
        <f t="shared" si="12"/>
        <v/>
      </c>
      <c r="R98" s="113" t="str">
        <f t="shared" si="70"/>
        <v/>
      </c>
      <c r="S98" s="113" t="str">
        <f t="shared" si="7"/>
        <v/>
      </c>
      <c r="T98" s="112" t="str">
        <f>IF(ISNUMBER(P98),MARKAH!I95,"")</f>
        <v/>
      </c>
      <c r="U98" s="112" t="str">
        <f>IF(ISNUMBER(P98),MARKAH!J95,"")</f>
        <v/>
      </c>
      <c r="V98" s="114" t="str">
        <f t="shared" si="13"/>
        <v/>
      </c>
    </row>
    <row r="99" spans="1:22">
      <c r="A99" s="111" t="str">
        <f>IF(ISBLANK(MARKAH!A96),"",MARKAH!A96)</f>
        <v/>
      </c>
      <c r="B99" s="115" t="str">
        <f>IF(ISBLANK(MARKAH!C96),"",MARKAH!C96)</f>
        <v>__________________________</v>
      </c>
      <c r="C99" s="115" t="str">
        <f>IF(ISBLANK(MARKAH!D96),"",MARKAH!D96)</f>
        <v/>
      </c>
      <c r="D99" s="111" t="str">
        <f>IF(ISNUMBER(A99),MARKAH!E96,"")</f>
        <v/>
      </c>
      <c r="E99" s="112" t="str">
        <f t="shared" si="66"/>
        <v/>
      </c>
      <c r="F99" s="100" t="str">
        <f t="shared" si="67"/>
        <v/>
      </c>
      <c r="G99" s="112" t="str">
        <f t="shared" si="1"/>
        <v/>
      </c>
      <c r="H99" s="100" t="str">
        <f>IF(ISNUMBER(A99),MARKAH!F96,"")</f>
        <v/>
      </c>
      <c r="I99" s="112" t="str">
        <f t="shared" si="68"/>
        <v/>
      </c>
      <c r="J99" s="100" t="str">
        <f t="shared" si="2"/>
        <v/>
      </c>
      <c r="K99" s="112" t="str">
        <f t="shared" si="3"/>
        <v/>
      </c>
      <c r="L99" s="100" t="str">
        <f>IF(ISNUMBER(A99),MARKAH!G95,"")</f>
        <v/>
      </c>
      <c r="M99" s="112" t="str">
        <f t="shared" si="69"/>
        <v/>
      </c>
      <c r="N99" s="100" t="str">
        <f t="shared" si="4"/>
        <v/>
      </c>
      <c r="O99" s="112" t="str">
        <f t="shared" si="5"/>
        <v/>
      </c>
      <c r="P99" s="112" t="str">
        <f t="shared" si="11"/>
        <v/>
      </c>
      <c r="Q99" s="100" t="str">
        <f t="shared" si="12"/>
        <v/>
      </c>
      <c r="R99" s="113" t="str">
        <f t="shared" si="70"/>
        <v/>
      </c>
      <c r="S99" s="113" t="str">
        <f t="shared" si="7"/>
        <v/>
      </c>
      <c r="T99" s="112" t="str">
        <f>IF(ISNUMBER(P99),MARKAH!I96,"")</f>
        <v/>
      </c>
      <c r="U99" s="112" t="str">
        <f>IF(ISNUMBER(P99),MARKAH!J96,"")</f>
        <v/>
      </c>
      <c r="V99" s="114" t="str">
        <f t="shared" si="13"/>
        <v/>
      </c>
    </row>
    <row r="100" spans="1:22">
      <c r="A100" s="111" t="str">
        <f>IF(ISBLANK(MARKAH!A97),"",MARKAH!A97)</f>
        <v/>
      </c>
      <c r="B100" s="115">
        <f>IF(ISBLANK(MARKAH!C97),"",MARKAH!C97)</f>
        <v>0</v>
      </c>
      <c r="C100" s="115" t="str">
        <f>IF(ISBLANK(MARKAH!D97),"",MARKAH!D97)</f>
        <v/>
      </c>
      <c r="D100" s="111" t="str">
        <f>IF(ISNUMBER(A100),MARKAH!E97,"")</f>
        <v/>
      </c>
      <c r="E100" s="112" t="str">
        <f t="shared" si="66"/>
        <v/>
      </c>
      <c r="F100" s="100" t="str">
        <f t="shared" si="67"/>
        <v/>
      </c>
      <c r="G100" s="112" t="str">
        <f t="shared" si="1"/>
        <v/>
      </c>
      <c r="H100" s="100" t="str">
        <f>IF(ISNUMBER(A100),MARKAH!F97,"")</f>
        <v/>
      </c>
      <c r="I100" s="112" t="str">
        <f t="shared" si="68"/>
        <v/>
      </c>
      <c r="J100" s="100" t="str">
        <f t="shared" si="2"/>
        <v/>
      </c>
      <c r="K100" s="112" t="str">
        <f t="shared" si="3"/>
        <v/>
      </c>
      <c r="L100" s="100" t="str">
        <f>IF(ISNUMBER(A100),MARKAH!G96,"")</f>
        <v/>
      </c>
      <c r="M100" s="112" t="str">
        <f t="shared" si="69"/>
        <v/>
      </c>
      <c r="N100" s="100" t="str">
        <f t="shared" si="4"/>
        <v/>
      </c>
      <c r="O100" s="112" t="str">
        <f t="shared" si="5"/>
        <v/>
      </c>
      <c r="P100" s="112" t="str">
        <f t="shared" si="11"/>
        <v/>
      </c>
      <c r="Q100" s="100" t="str">
        <f t="shared" si="12"/>
        <v/>
      </c>
      <c r="R100" s="113" t="str">
        <f t="shared" si="70"/>
        <v/>
      </c>
      <c r="S100" s="113" t="str">
        <f t="shared" si="7"/>
        <v/>
      </c>
      <c r="T100" s="112" t="str">
        <f>IF(ISNUMBER(P100),MARKAH!I97,"")</f>
        <v/>
      </c>
      <c r="U100" s="112" t="str">
        <f>IF(ISNUMBER(P100),MARKAH!J97,"")</f>
        <v/>
      </c>
      <c r="V100" s="114" t="str">
        <f t="shared" si="13"/>
        <v/>
      </c>
    </row>
    <row r="101" spans="1:22">
      <c r="A101" s="111" t="str">
        <f>IF(ISBLANK(MARKAH!A98),"",MARKAH!A98)</f>
        <v/>
      </c>
      <c r="B101" s="115" t="str">
        <f>IF(ISBLANK(MARKAH!C98),"",MARKAH!C98)</f>
        <v>Fasilitator</v>
      </c>
      <c r="C101" s="115" t="str">
        <f>IF(ISBLANK(MARKAH!D98),"",MARKAH!D98)</f>
        <v/>
      </c>
      <c r="D101" s="111" t="str">
        <f>IF(ISNUMBER(A101),MARKAH!E98,"")</f>
        <v/>
      </c>
      <c r="E101" s="112" t="str">
        <f t="shared" si="66"/>
        <v/>
      </c>
      <c r="F101" s="100" t="str">
        <f t="shared" si="67"/>
        <v/>
      </c>
      <c r="G101" s="112" t="str">
        <f t="shared" si="1"/>
        <v/>
      </c>
      <c r="H101" s="100" t="str">
        <f>IF(ISNUMBER(A101),MARKAH!F98,"")</f>
        <v/>
      </c>
      <c r="I101" s="112" t="str">
        <f t="shared" si="68"/>
        <v/>
      </c>
      <c r="J101" s="100" t="str">
        <f t="shared" si="2"/>
        <v/>
      </c>
      <c r="K101" s="112" t="str">
        <f t="shared" si="3"/>
        <v/>
      </c>
      <c r="L101" s="100" t="str">
        <f>IF(ISNUMBER(A101),MARKAH!G97,"")</f>
        <v/>
      </c>
      <c r="M101" s="112" t="str">
        <f t="shared" si="69"/>
        <v/>
      </c>
      <c r="N101" s="100" t="str">
        <f t="shared" si="4"/>
        <v/>
      </c>
      <c r="O101" s="112" t="str">
        <f t="shared" si="5"/>
        <v/>
      </c>
      <c r="P101" s="112" t="str">
        <f t="shared" si="11"/>
        <v/>
      </c>
      <c r="Q101" s="100" t="str">
        <f t="shared" si="12"/>
        <v/>
      </c>
      <c r="R101" s="113" t="str">
        <f t="shared" si="70"/>
        <v/>
      </c>
      <c r="S101" s="113" t="str">
        <f t="shared" si="7"/>
        <v/>
      </c>
      <c r="T101" s="112" t="str">
        <f>IF(ISNUMBER(P101),MARKAH!I98,"")</f>
        <v/>
      </c>
      <c r="U101" s="112" t="str">
        <f>IF(ISNUMBER(P101),MARKAH!J98,"")</f>
        <v/>
      </c>
      <c r="V101" s="114" t="str">
        <f t="shared" si="13"/>
        <v/>
      </c>
    </row>
    <row r="102" spans="1:22">
      <c r="A102" s="111" t="str">
        <f>IF(ISBLANK(MARKAH!A99),"",MARKAH!A99)</f>
        <v/>
      </c>
      <c r="B102" s="115" t="str">
        <f>IF(ISBLANK(MARKAH!C99),"",MARKAH!C99)</f>
        <v>Kumpulan</v>
      </c>
      <c r="C102" s="115">
        <f>IF(ISBLANK(MARKAH!D99),"",MARKAH!D99)</f>
        <v>0</v>
      </c>
      <c r="D102" s="111" t="str">
        <f>IF(ISNUMBER(A102),MARKAH!E99,"")</f>
        <v/>
      </c>
      <c r="E102" s="112" t="str">
        <f t="shared" si="66"/>
        <v/>
      </c>
      <c r="F102" s="100" t="str">
        <f t="shared" si="67"/>
        <v/>
      </c>
      <c r="G102" s="112" t="str">
        <f t="shared" si="1"/>
        <v/>
      </c>
      <c r="H102" s="100" t="str">
        <f>IF(ISNUMBER(A102),MARKAH!F99,"")</f>
        <v/>
      </c>
      <c r="I102" s="112" t="str">
        <f t="shared" si="68"/>
        <v/>
      </c>
      <c r="J102" s="100" t="str">
        <f t="shared" si="2"/>
        <v/>
      </c>
      <c r="K102" s="112" t="str">
        <f t="shared" si="3"/>
        <v/>
      </c>
      <c r="L102" s="100" t="str">
        <f>IF(ISNUMBER(A102),MARKAH!G98,"")</f>
        <v/>
      </c>
      <c r="M102" s="112" t="str">
        <f t="shared" si="69"/>
        <v/>
      </c>
      <c r="N102" s="100" t="str">
        <f t="shared" si="4"/>
        <v/>
      </c>
      <c r="O102" s="112" t="str">
        <f t="shared" si="5"/>
        <v/>
      </c>
      <c r="P102" s="112" t="str">
        <f t="shared" si="11"/>
        <v/>
      </c>
      <c r="Q102" s="100" t="str">
        <f t="shared" si="12"/>
        <v/>
      </c>
      <c r="R102" s="113" t="str">
        <f t="shared" si="70"/>
        <v/>
      </c>
      <c r="S102" s="113" t="str">
        <f t="shared" si="7"/>
        <v/>
      </c>
      <c r="T102" s="112" t="str">
        <f>IF(ISNUMBER(P102),MARKAH!I99,"")</f>
        <v/>
      </c>
      <c r="U102" s="112" t="str">
        <f>IF(ISNUMBER(P102),MARKAH!J99,"")</f>
        <v/>
      </c>
      <c r="V102" s="114" t="str">
        <f t="shared" si="13"/>
        <v/>
      </c>
    </row>
    <row r="103" spans="1:22">
      <c r="A103" s="111" t="str">
        <f>IF(ISBLANK(MARKAH!A100),"",MARKAH!A100)</f>
        <v/>
      </c>
      <c r="B103" s="115" t="str">
        <f>IF(ISBLANK(MARKAH!C100),"",MARKAH!C100)</f>
        <v/>
      </c>
      <c r="C103" s="115" t="str">
        <f>IF(ISBLANK(MARKAH!D100),"",MARKAH!D100)</f>
        <v/>
      </c>
      <c r="D103" s="111" t="str">
        <f>IF(ISNUMBER(A103),MARKAH!E100,"")</f>
        <v/>
      </c>
      <c r="E103" s="112" t="str">
        <f t="shared" si="66"/>
        <v/>
      </c>
      <c r="F103" s="100" t="str">
        <f t="shared" si="67"/>
        <v/>
      </c>
      <c r="G103" s="112" t="str">
        <f t="shared" si="1"/>
        <v/>
      </c>
      <c r="H103" s="100" t="str">
        <f>IF(ISNUMBER(A103),MARKAH!F100,"")</f>
        <v/>
      </c>
      <c r="I103" s="112" t="str">
        <f t="shared" si="68"/>
        <v/>
      </c>
      <c r="J103" s="100" t="str">
        <f t="shared" si="2"/>
        <v/>
      </c>
      <c r="K103" s="112" t="str">
        <f t="shared" si="3"/>
        <v/>
      </c>
      <c r="L103" s="100" t="str">
        <f>IF(ISNUMBER(A103),MARKAH!G99,"")</f>
        <v/>
      </c>
      <c r="M103" s="112" t="str">
        <f t="shared" si="69"/>
        <v/>
      </c>
      <c r="N103" s="100" t="str">
        <f t="shared" si="4"/>
        <v/>
      </c>
      <c r="O103" s="112" t="str">
        <f t="shared" si="5"/>
        <v/>
      </c>
      <c r="P103" s="112" t="str">
        <f t="shared" si="11"/>
        <v/>
      </c>
      <c r="Q103" s="100" t="str">
        <f t="shared" si="12"/>
        <v/>
      </c>
      <c r="R103" s="113" t="str">
        <f t="shared" si="70"/>
        <v/>
      </c>
      <c r="S103" s="113" t="str">
        <f t="shared" si="7"/>
        <v/>
      </c>
      <c r="T103" s="112" t="str">
        <f>IF(ISNUMBER(P103),MARKAH!I100,"")</f>
        <v/>
      </c>
      <c r="U103" s="112" t="str">
        <f>IF(ISNUMBER(P103),MARKAH!J100,"")</f>
        <v/>
      </c>
      <c r="V103" s="114" t="str">
        <f t="shared" si="13"/>
        <v/>
      </c>
    </row>
    <row r="104" spans="1:22">
      <c r="A104" s="28"/>
      <c r="B104" s="29"/>
      <c r="C104" s="30"/>
      <c r="D104" s="1"/>
      <c r="E104" s="31"/>
      <c r="G104" s="31"/>
      <c r="H104" s="1"/>
      <c r="I104" s="31"/>
      <c r="K104" s="31"/>
      <c r="L104" s="1"/>
      <c r="M104" s="31"/>
      <c r="O104" s="31"/>
      <c r="P104" s="31"/>
      <c r="T104" s="31"/>
      <c r="U104" s="31"/>
      <c r="V104" s="31"/>
    </row>
    <row r="105" spans="1:22">
      <c r="A105" s="28"/>
      <c r="B105" s="29"/>
      <c r="C105" s="30"/>
      <c r="D105" s="1"/>
      <c r="E105" s="31"/>
      <c r="G105" s="31"/>
      <c r="H105" s="1"/>
      <c r="I105" s="31"/>
      <c r="K105" s="31"/>
      <c r="L105" s="1"/>
      <c r="M105" s="31"/>
      <c r="O105" s="31"/>
      <c r="P105" s="31"/>
      <c r="T105" s="31"/>
      <c r="U105" s="31"/>
      <c r="V105" s="31"/>
    </row>
    <row r="106" spans="1:22">
      <c r="A106" s="28"/>
      <c r="B106" s="29"/>
      <c r="C106" s="30"/>
      <c r="D106" s="1"/>
      <c r="E106" s="31"/>
      <c r="G106" s="31"/>
      <c r="H106" s="1"/>
      <c r="I106" s="31"/>
      <c r="K106" s="31"/>
      <c r="L106" s="1"/>
      <c r="M106" s="31"/>
      <c r="O106" s="31"/>
      <c r="P106" s="31"/>
      <c r="T106" s="31"/>
      <c r="U106" s="31"/>
      <c r="V106" s="31"/>
    </row>
    <row r="107" spans="1:22">
      <c r="A107" s="28"/>
      <c r="B107" s="29"/>
      <c r="C107" s="30"/>
      <c r="D107" s="1"/>
      <c r="E107" s="31"/>
      <c r="G107" s="31"/>
      <c r="H107" s="1"/>
      <c r="I107" s="31"/>
      <c r="K107" s="31"/>
      <c r="L107" s="1"/>
      <c r="M107" s="31"/>
      <c r="O107" s="31"/>
      <c r="P107" s="31"/>
      <c r="T107" s="31"/>
      <c r="U107" s="31"/>
      <c r="V107" s="31"/>
    </row>
    <row r="108" spans="1:22">
      <c r="A108" s="28"/>
      <c r="B108" s="29"/>
      <c r="C108" s="30"/>
      <c r="D108" s="1"/>
      <c r="E108" s="31"/>
      <c r="G108" s="31"/>
      <c r="H108" s="1"/>
      <c r="I108" s="31"/>
      <c r="K108" s="31"/>
      <c r="L108" s="1"/>
      <c r="M108" s="31"/>
      <c r="O108" s="31"/>
      <c r="P108" s="31"/>
      <c r="T108" s="31"/>
      <c r="U108" s="31"/>
      <c r="V108" s="31"/>
    </row>
    <row r="109" spans="1:22">
      <c r="A109" s="28"/>
      <c r="B109" s="29"/>
      <c r="C109" s="30"/>
      <c r="D109" s="1"/>
      <c r="E109" s="31"/>
      <c r="G109" s="31"/>
      <c r="H109" s="1"/>
      <c r="I109" s="31"/>
      <c r="K109" s="31"/>
      <c r="L109" s="1"/>
      <c r="M109" s="31"/>
      <c r="O109" s="31"/>
      <c r="P109" s="31"/>
      <c r="T109" s="31"/>
      <c r="U109" s="31"/>
      <c r="V109" s="31"/>
    </row>
    <row r="110" spans="1:22">
      <c r="A110" s="28"/>
      <c r="B110" s="29"/>
      <c r="C110" s="30"/>
      <c r="D110" s="1"/>
      <c r="E110" s="31"/>
      <c r="G110" s="31"/>
      <c r="H110" s="1"/>
      <c r="I110" s="31"/>
      <c r="K110" s="31"/>
      <c r="L110" s="1"/>
      <c r="M110" s="31"/>
      <c r="O110" s="31"/>
      <c r="P110" s="31"/>
      <c r="T110" s="31"/>
      <c r="U110" s="31"/>
      <c r="V110" s="31"/>
    </row>
    <row r="111" spans="1:22">
      <c r="A111" s="28"/>
      <c r="B111" s="29"/>
      <c r="C111" s="30"/>
      <c r="D111" s="1"/>
      <c r="E111" s="31"/>
      <c r="G111" s="31"/>
      <c r="H111" s="1"/>
      <c r="I111" s="31"/>
      <c r="K111" s="31"/>
      <c r="L111" s="1"/>
      <c r="M111" s="31"/>
      <c r="O111" s="31"/>
      <c r="P111" s="31"/>
      <c r="T111" s="31"/>
      <c r="U111" s="31"/>
      <c r="V111" s="31"/>
    </row>
    <row r="112" spans="1:22">
      <c r="A112" s="28"/>
      <c r="B112" s="29"/>
      <c r="C112" s="30"/>
      <c r="D112" s="1"/>
      <c r="E112" s="31"/>
      <c r="G112" s="31"/>
      <c r="H112" s="1"/>
      <c r="I112" s="31"/>
      <c r="K112" s="31"/>
      <c r="L112" s="1"/>
      <c r="M112" s="31"/>
      <c r="O112" s="31"/>
      <c r="P112" s="31"/>
      <c r="T112" s="31"/>
      <c r="U112" s="31"/>
      <c r="V112" s="31"/>
    </row>
    <row r="113" spans="1:22">
      <c r="A113" s="28"/>
      <c r="B113" s="29"/>
      <c r="C113" s="30"/>
      <c r="D113" s="1"/>
      <c r="E113" s="31"/>
      <c r="G113" s="31"/>
      <c r="H113" s="1"/>
      <c r="I113" s="31"/>
      <c r="K113" s="31"/>
      <c r="L113" s="1"/>
      <c r="M113" s="31"/>
      <c r="O113" s="31"/>
      <c r="P113" s="31"/>
      <c r="T113" s="31"/>
      <c r="U113" s="31"/>
      <c r="V113" s="31"/>
    </row>
    <row r="114" spans="1:22">
      <c r="A114" s="28"/>
      <c r="B114" s="29"/>
      <c r="C114" s="30"/>
      <c r="D114" s="1"/>
      <c r="E114" s="31"/>
      <c r="G114" s="31"/>
      <c r="H114" s="1"/>
      <c r="I114" s="31"/>
      <c r="K114" s="31"/>
      <c r="L114" s="1"/>
      <c r="M114" s="31"/>
      <c r="O114" s="31"/>
      <c r="P114" s="31"/>
      <c r="T114" s="31"/>
      <c r="U114" s="31"/>
      <c r="V114" s="31"/>
    </row>
    <row r="115" spans="1:22">
      <c r="A115" s="28"/>
      <c r="B115" s="29"/>
      <c r="C115" s="30"/>
      <c r="D115" s="1"/>
      <c r="E115" s="31"/>
      <c r="G115" s="31"/>
      <c r="H115" s="1"/>
      <c r="I115" s="31"/>
      <c r="K115" s="31"/>
      <c r="L115" s="1"/>
      <c r="M115" s="31"/>
      <c r="O115" s="31"/>
      <c r="P115" s="31"/>
      <c r="T115" s="31"/>
      <c r="U115" s="31"/>
      <c r="V115" s="31"/>
    </row>
    <row r="116" spans="1:22">
      <c r="A116" s="28"/>
      <c r="B116" s="29"/>
      <c r="C116" s="30"/>
      <c r="D116" s="1"/>
      <c r="E116" s="31"/>
      <c r="G116" s="31"/>
      <c r="H116" s="1"/>
      <c r="I116" s="31"/>
      <c r="K116" s="31"/>
      <c r="L116" s="1"/>
      <c r="M116" s="31"/>
      <c r="O116" s="31"/>
      <c r="P116" s="31"/>
      <c r="T116" s="31"/>
      <c r="U116" s="31"/>
      <c r="V116" s="31"/>
    </row>
    <row r="117" spans="1:22">
      <c r="A117" s="28"/>
      <c r="B117" s="29"/>
      <c r="C117" s="30"/>
      <c r="D117" s="1"/>
      <c r="E117" s="31"/>
      <c r="G117" s="31"/>
      <c r="H117" s="1"/>
      <c r="I117" s="31"/>
      <c r="K117" s="31"/>
      <c r="L117" s="1"/>
      <c r="M117" s="31"/>
      <c r="O117" s="31"/>
      <c r="P117" s="31"/>
      <c r="T117" s="31"/>
      <c r="U117" s="31"/>
      <c r="V117" s="31"/>
    </row>
    <row r="118" spans="1:22">
      <c r="A118" s="28"/>
      <c r="B118" s="29"/>
      <c r="C118" s="30"/>
      <c r="D118" s="1"/>
      <c r="E118" s="31"/>
      <c r="G118" s="31"/>
      <c r="H118" s="1"/>
      <c r="I118" s="31"/>
      <c r="K118" s="31"/>
      <c r="L118" s="1"/>
      <c r="M118" s="31"/>
      <c r="O118" s="31"/>
      <c r="P118" s="31"/>
      <c r="T118" s="31"/>
      <c r="U118" s="31"/>
      <c r="V118" s="31"/>
    </row>
    <row r="119" spans="1:22">
      <c r="A119" s="28"/>
      <c r="B119" s="29"/>
      <c r="C119" s="30"/>
      <c r="D119" s="1"/>
      <c r="E119" s="31"/>
      <c r="G119" s="31"/>
      <c r="H119" s="1"/>
      <c r="I119" s="31"/>
      <c r="K119" s="31"/>
      <c r="L119" s="1"/>
      <c r="M119" s="31"/>
      <c r="O119" s="31"/>
      <c r="P119" s="31"/>
      <c r="T119" s="31"/>
      <c r="U119" s="31"/>
      <c r="V119" s="31"/>
    </row>
    <row r="120" spans="1:22">
      <c r="A120" s="28"/>
      <c r="B120" s="29"/>
      <c r="C120" s="30"/>
      <c r="D120" s="1"/>
      <c r="E120" s="31"/>
      <c r="G120" s="31"/>
      <c r="H120" s="1"/>
      <c r="I120" s="31"/>
      <c r="K120" s="31"/>
      <c r="L120" s="1"/>
      <c r="M120" s="31"/>
      <c r="O120" s="31"/>
      <c r="P120" s="31"/>
      <c r="T120" s="31"/>
      <c r="U120" s="31"/>
      <c r="V120" s="31"/>
    </row>
    <row r="121" spans="1:22">
      <c r="A121" s="28"/>
      <c r="B121" s="29"/>
      <c r="C121" s="30"/>
      <c r="D121" s="1"/>
      <c r="E121" s="31"/>
      <c r="G121" s="31"/>
      <c r="H121" s="1"/>
      <c r="I121" s="31"/>
      <c r="K121" s="31"/>
      <c r="L121" s="1"/>
      <c r="M121" s="31"/>
      <c r="O121" s="31"/>
      <c r="P121" s="31"/>
      <c r="T121" s="31"/>
      <c r="U121" s="31"/>
      <c r="V121" s="31"/>
    </row>
    <row r="122" spans="1:22">
      <c r="A122" s="28"/>
      <c r="B122" s="29"/>
      <c r="C122" s="30"/>
      <c r="D122" s="1"/>
      <c r="E122" s="31"/>
      <c r="G122" s="31"/>
      <c r="H122" s="1"/>
      <c r="I122" s="31"/>
      <c r="K122" s="31"/>
      <c r="L122" s="1"/>
      <c r="M122" s="31"/>
      <c r="O122" s="31"/>
      <c r="P122" s="31"/>
      <c r="T122" s="31"/>
      <c r="U122" s="31"/>
      <c r="V122" s="31"/>
    </row>
    <row r="123" spans="1:22">
      <c r="A123" s="28"/>
      <c r="B123" s="29"/>
      <c r="C123" s="30"/>
      <c r="D123" s="1"/>
      <c r="E123" s="31"/>
      <c r="G123" s="31"/>
      <c r="H123" s="1"/>
      <c r="I123" s="31"/>
      <c r="K123" s="31"/>
      <c r="L123" s="1"/>
      <c r="M123" s="31"/>
      <c r="O123" s="31"/>
      <c r="P123" s="31"/>
      <c r="T123" s="31"/>
      <c r="U123" s="31"/>
      <c r="V123" s="31"/>
    </row>
    <row r="124" spans="1:22">
      <c r="A124" s="28"/>
      <c r="B124" s="29"/>
      <c r="C124" s="30"/>
      <c r="D124" s="1"/>
      <c r="E124" s="31"/>
      <c r="G124" s="31"/>
      <c r="H124" s="1"/>
      <c r="I124" s="31"/>
      <c r="K124" s="31"/>
      <c r="L124" s="1"/>
      <c r="M124" s="31"/>
      <c r="O124" s="31"/>
      <c r="P124" s="31"/>
      <c r="T124" s="31"/>
      <c r="U124" s="31"/>
      <c r="V124" s="31"/>
    </row>
    <row r="125" spans="1:22">
      <c r="A125" s="28"/>
      <c r="B125" s="29"/>
      <c r="C125" s="30"/>
      <c r="D125" s="1"/>
      <c r="E125" s="31"/>
      <c r="G125" s="31"/>
      <c r="H125" s="1"/>
      <c r="I125" s="31"/>
      <c r="K125" s="31"/>
      <c r="L125" s="1"/>
      <c r="M125" s="31"/>
      <c r="O125" s="31"/>
      <c r="P125" s="31"/>
      <c r="T125" s="31"/>
      <c r="U125" s="31"/>
      <c r="V125" s="31"/>
    </row>
    <row r="126" spans="1:22">
      <c r="A126" s="28"/>
      <c r="B126" s="29"/>
      <c r="C126" s="30"/>
      <c r="D126" s="1"/>
      <c r="E126" s="31"/>
      <c r="G126" s="31"/>
      <c r="H126" s="1"/>
      <c r="I126" s="31"/>
      <c r="K126" s="31"/>
      <c r="L126" s="1"/>
      <c r="M126" s="31"/>
      <c r="O126" s="31"/>
      <c r="P126" s="31"/>
      <c r="T126" s="31"/>
      <c r="U126" s="31"/>
      <c r="V126" s="31"/>
    </row>
    <row r="127" spans="1:22">
      <c r="A127" s="28"/>
      <c r="B127" s="29"/>
      <c r="C127" s="30"/>
      <c r="D127" s="1"/>
      <c r="E127" s="31"/>
      <c r="G127" s="31"/>
      <c r="H127" s="1"/>
      <c r="I127" s="31"/>
      <c r="K127" s="31"/>
      <c r="L127" s="1"/>
      <c r="M127" s="31"/>
      <c r="O127" s="31"/>
      <c r="P127" s="31"/>
      <c r="T127" s="31"/>
      <c r="U127" s="31"/>
      <c r="V127" s="31"/>
    </row>
    <row r="128" spans="1:22">
      <c r="A128" s="28"/>
      <c r="B128" s="29"/>
      <c r="C128" s="30"/>
      <c r="D128" s="1"/>
      <c r="E128" s="31"/>
      <c r="G128" s="31"/>
      <c r="H128" s="1"/>
      <c r="I128" s="31"/>
      <c r="K128" s="31"/>
      <c r="L128" s="1"/>
      <c r="M128" s="31"/>
      <c r="O128" s="31"/>
      <c r="P128" s="31"/>
      <c r="T128" s="31"/>
      <c r="U128" s="31"/>
      <c r="V128" s="31"/>
    </row>
    <row r="129" spans="1:22">
      <c r="A129" s="28"/>
      <c r="B129" s="29"/>
      <c r="C129" s="30"/>
      <c r="D129" s="1"/>
      <c r="E129" s="31"/>
      <c r="G129" s="31"/>
      <c r="H129" s="1"/>
      <c r="I129" s="31"/>
      <c r="K129" s="31"/>
      <c r="L129" s="1"/>
      <c r="M129" s="31"/>
      <c r="O129" s="31"/>
      <c r="P129" s="31"/>
      <c r="T129" s="31"/>
      <c r="U129" s="31"/>
      <c r="V129" s="31"/>
    </row>
    <row r="130" spans="1:22">
      <c r="A130" s="28"/>
      <c r="B130" s="29"/>
      <c r="C130" s="30"/>
      <c r="D130" s="1"/>
      <c r="E130" s="31"/>
      <c r="G130" s="31"/>
      <c r="H130" s="1"/>
      <c r="I130" s="31"/>
      <c r="K130" s="31"/>
      <c r="L130" s="1"/>
      <c r="M130" s="31"/>
      <c r="O130" s="31"/>
      <c r="P130" s="31"/>
      <c r="T130" s="31"/>
      <c r="U130" s="31"/>
      <c r="V130" s="31"/>
    </row>
    <row r="131" spans="1:22">
      <c r="A131" s="28"/>
      <c r="B131" s="29"/>
      <c r="C131" s="30"/>
      <c r="D131" s="1"/>
      <c r="E131" s="31"/>
      <c r="G131" s="31"/>
      <c r="H131" s="1"/>
      <c r="I131" s="31"/>
      <c r="K131" s="31"/>
      <c r="L131" s="1"/>
      <c r="M131" s="31"/>
      <c r="O131" s="31"/>
      <c r="P131" s="31"/>
      <c r="T131" s="31"/>
      <c r="U131" s="31"/>
      <c r="V131" s="31"/>
    </row>
    <row r="132" spans="1:22">
      <c r="A132" s="28"/>
      <c r="B132" s="29"/>
      <c r="C132" s="30"/>
      <c r="D132" s="1"/>
      <c r="E132" s="31"/>
      <c r="G132" s="31"/>
      <c r="H132" s="1"/>
      <c r="I132" s="31"/>
      <c r="K132" s="31"/>
      <c r="L132" s="1"/>
      <c r="M132" s="31"/>
      <c r="O132" s="31"/>
      <c r="P132" s="31"/>
      <c r="T132" s="31"/>
      <c r="U132" s="31"/>
      <c r="V132" s="31"/>
    </row>
    <row r="133" spans="1:22">
      <c r="A133" s="28"/>
      <c r="B133" s="29"/>
      <c r="C133" s="30"/>
      <c r="D133" s="1"/>
      <c r="E133" s="31"/>
      <c r="G133" s="31"/>
      <c r="H133" s="1"/>
      <c r="I133" s="31"/>
      <c r="K133" s="31"/>
      <c r="L133" s="1"/>
      <c r="M133" s="31"/>
      <c r="O133" s="31"/>
      <c r="P133" s="31"/>
      <c r="T133" s="31"/>
      <c r="U133" s="31"/>
      <c r="V133" s="31"/>
    </row>
    <row r="134" spans="1:22">
      <c r="A134" s="28"/>
      <c r="B134" s="29"/>
      <c r="C134" s="30"/>
      <c r="D134" s="1"/>
      <c r="E134" s="31"/>
      <c r="G134" s="31"/>
      <c r="H134" s="1"/>
      <c r="I134" s="31"/>
      <c r="K134" s="31"/>
      <c r="L134" s="1"/>
      <c r="M134" s="31"/>
      <c r="O134" s="31"/>
      <c r="P134" s="31"/>
      <c r="T134" s="31"/>
      <c r="U134" s="31"/>
      <c r="V134" s="31"/>
    </row>
    <row r="135" spans="1:22">
      <c r="A135" s="28"/>
      <c r="B135" s="29"/>
      <c r="C135" s="30"/>
      <c r="D135" s="1"/>
      <c r="E135" s="31"/>
      <c r="G135" s="31"/>
      <c r="H135" s="1"/>
      <c r="I135" s="31"/>
      <c r="K135" s="31"/>
      <c r="L135" s="1"/>
      <c r="M135" s="31"/>
      <c r="O135" s="31"/>
      <c r="P135" s="31"/>
      <c r="T135" s="31"/>
      <c r="U135" s="31"/>
      <c r="V135" s="31"/>
    </row>
    <row r="136" spans="1:22">
      <c r="A136" s="28"/>
      <c r="B136" s="29"/>
      <c r="C136" s="30"/>
      <c r="D136" s="1"/>
      <c r="E136" s="31"/>
      <c r="G136" s="31"/>
      <c r="H136" s="1"/>
      <c r="I136" s="31"/>
      <c r="K136" s="31"/>
      <c r="L136" s="1"/>
      <c r="M136" s="31"/>
      <c r="O136" s="31"/>
      <c r="P136" s="31"/>
      <c r="T136" s="31"/>
      <c r="U136" s="31"/>
      <c r="V136" s="31"/>
    </row>
    <row r="137" spans="1:22">
      <c r="A137" s="28"/>
      <c r="B137" s="29"/>
      <c r="C137" s="30"/>
      <c r="D137" s="1"/>
      <c r="E137" s="31"/>
      <c r="G137" s="31"/>
      <c r="H137" s="1"/>
      <c r="I137" s="31"/>
      <c r="K137" s="31"/>
      <c r="L137" s="1"/>
      <c r="M137" s="31"/>
      <c r="O137" s="31"/>
      <c r="P137" s="31"/>
      <c r="T137" s="31"/>
      <c r="U137" s="31"/>
      <c r="V137" s="31"/>
    </row>
    <row r="138" spans="1:22">
      <c r="A138" s="28"/>
      <c r="B138" s="29"/>
      <c r="C138" s="30"/>
      <c r="D138" s="1"/>
      <c r="E138" s="31"/>
      <c r="G138" s="31"/>
      <c r="H138" s="1"/>
      <c r="I138" s="31"/>
      <c r="K138" s="31"/>
      <c r="L138" s="1"/>
      <c r="M138" s="31"/>
      <c r="O138" s="31"/>
      <c r="P138" s="31"/>
      <c r="T138" s="31"/>
      <c r="U138" s="31"/>
      <c r="V138" s="31"/>
    </row>
    <row r="139" spans="1:22">
      <c r="A139" s="28"/>
      <c r="B139" s="29"/>
      <c r="C139" s="30"/>
      <c r="D139" s="1"/>
      <c r="E139" s="31"/>
      <c r="G139" s="31"/>
      <c r="H139" s="1"/>
      <c r="I139" s="31"/>
      <c r="K139" s="31"/>
      <c r="L139" s="1"/>
      <c r="M139" s="31"/>
      <c r="O139" s="31"/>
      <c r="P139" s="31"/>
      <c r="T139" s="31"/>
      <c r="U139" s="31"/>
      <c r="V139" s="31"/>
    </row>
    <row r="140" spans="1:22">
      <c r="A140" s="28"/>
      <c r="B140" s="29"/>
      <c r="C140" s="30"/>
      <c r="D140" s="1"/>
      <c r="E140" s="31"/>
      <c r="G140" s="31"/>
      <c r="H140" s="1"/>
      <c r="I140" s="31"/>
      <c r="K140" s="31"/>
      <c r="L140" s="1"/>
      <c r="M140" s="31"/>
      <c r="O140" s="31"/>
      <c r="P140" s="31"/>
      <c r="T140" s="31"/>
      <c r="U140" s="31"/>
      <c r="V140" s="31"/>
    </row>
    <row r="141" spans="1:22">
      <c r="A141" s="28"/>
      <c r="B141" s="29"/>
      <c r="C141" s="30"/>
      <c r="D141" s="1"/>
      <c r="E141" s="31"/>
      <c r="G141" s="31"/>
      <c r="H141" s="1"/>
      <c r="I141" s="31"/>
      <c r="K141" s="31"/>
      <c r="L141" s="1"/>
      <c r="M141" s="31"/>
      <c r="O141" s="31"/>
      <c r="P141" s="31"/>
      <c r="T141" s="31"/>
      <c r="U141" s="31"/>
      <c r="V141" s="31"/>
    </row>
    <row r="142" spans="1:22">
      <c r="A142" s="28"/>
      <c r="B142" s="29"/>
      <c r="C142" s="30"/>
      <c r="D142" s="1"/>
      <c r="E142" s="31"/>
      <c r="G142" s="31"/>
      <c r="H142" s="1"/>
      <c r="I142" s="31"/>
      <c r="K142" s="31"/>
      <c r="L142" s="1"/>
      <c r="M142" s="31"/>
      <c r="O142" s="31"/>
      <c r="P142" s="31"/>
      <c r="T142" s="31"/>
      <c r="U142" s="31"/>
      <c r="V142" s="31"/>
    </row>
    <row r="143" spans="1:22">
      <c r="A143" s="28"/>
      <c r="B143" s="29"/>
      <c r="C143" s="30"/>
      <c r="D143" s="1"/>
      <c r="E143" s="31"/>
      <c r="G143" s="31"/>
      <c r="H143" s="1"/>
      <c r="I143" s="31"/>
      <c r="K143" s="31"/>
      <c r="L143" s="1"/>
      <c r="M143" s="31"/>
      <c r="O143" s="31"/>
      <c r="P143" s="31"/>
      <c r="T143" s="31"/>
      <c r="U143" s="31"/>
      <c r="V143" s="31"/>
    </row>
    <row r="144" spans="1:22">
      <c r="A144" s="28"/>
      <c r="B144" s="29"/>
      <c r="C144" s="30"/>
      <c r="D144" s="1"/>
      <c r="E144" s="31"/>
      <c r="G144" s="31"/>
      <c r="H144" s="1"/>
      <c r="I144" s="31"/>
      <c r="K144" s="31"/>
      <c r="L144" s="1"/>
      <c r="M144" s="31"/>
      <c r="O144" s="31"/>
      <c r="P144" s="31"/>
      <c r="T144" s="31"/>
      <c r="U144" s="31"/>
      <c r="V144" s="31"/>
    </row>
    <row r="145" spans="1:22">
      <c r="A145" s="28"/>
      <c r="B145" s="29"/>
      <c r="C145" s="30"/>
      <c r="D145" s="1"/>
      <c r="E145" s="31"/>
      <c r="G145" s="31"/>
      <c r="H145" s="1"/>
      <c r="I145" s="31"/>
      <c r="K145" s="31"/>
      <c r="L145" s="1"/>
      <c r="M145" s="31"/>
      <c r="O145" s="31"/>
      <c r="P145" s="31"/>
      <c r="T145" s="31"/>
      <c r="U145" s="31"/>
      <c r="V145" s="31"/>
    </row>
    <row r="146" spans="1:22">
      <c r="A146" s="28"/>
      <c r="B146" s="29"/>
      <c r="C146" s="30"/>
      <c r="D146" s="1"/>
      <c r="E146" s="31"/>
      <c r="G146" s="31"/>
      <c r="H146" s="1"/>
      <c r="I146" s="31"/>
      <c r="K146" s="31"/>
      <c r="L146" s="1"/>
      <c r="M146" s="31"/>
      <c r="O146" s="31"/>
      <c r="P146" s="31"/>
      <c r="T146" s="31"/>
      <c r="U146" s="31"/>
      <c r="V146" s="31"/>
    </row>
    <row r="147" spans="1:22">
      <c r="A147" s="28"/>
      <c r="B147" s="29"/>
      <c r="C147" s="30"/>
      <c r="D147" s="1"/>
      <c r="E147" s="31"/>
      <c r="G147" s="31"/>
      <c r="H147" s="1"/>
      <c r="I147" s="31"/>
      <c r="K147" s="31"/>
      <c r="L147" s="1"/>
      <c r="M147" s="31"/>
      <c r="O147" s="31"/>
      <c r="P147" s="31"/>
      <c r="T147" s="31"/>
      <c r="U147" s="31"/>
      <c r="V147" s="31"/>
    </row>
    <row r="148" spans="1:22">
      <c r="A148" s="28"/>
      <c r="B148" s="29"/>
      <c r="C148" s="30"/>
      <c r="D148" s="1"/>
      <c r="E148" s="31"/>
      <c r="G148" s="31"/>
      <c r="H148" s="1"/>
      <c r="I148" s="31"/>
      <c r="K148" s="31"/>
      <c r="L148" s="1"/>
      <c r="M148" s="31"/>
      <c r="O148" s="31"/>
      <c r="P148" s="31"/>
      <c r="T148" s="31"/>
      <c r="U148" s="31"/>
      <c r="V148" s="31"/>
    </row>
    <row r="149" spans="1:22">
      <c r="A149" s="28"/>
      <c r="B149" s="29"/>
      <c r="C149" s="30"/>
      <c r="D149" s="1"/>
      <c r="E149" s="31"/>
      <c r="G149" s="31"/>
      <c r="H149" s="1"/>
      <c r="I149" s="31"/>
      <c r="K149" s="31"/>
      <c r="L149" s="1"/>
      <c r="M149" s="31"/>
      <c r="O149" s="31"/>
      <c r="P149" s="31"/>
      <c r="T149" s="31"/>
      <c r="U149" s="31"/>
      <c r="V149" s="31"/>
    </row>
    <row r="150" spans="1:22">
      <c r="A150" s="28"/>
      <c r="B150" s="29"/>
      <c r="C150" s="30"/>
      <c r="D150" s="1"/>
      <c r="E150" s="31"/>
      <c r="G150" s="31"/>
      <c r="H150" s="1"/>
      <c r="I150" s="31"/>
      <c r="K150" s="31"/>
      <c r="L150" s="1"/>
      <c r="M150" s="31"/>
      <c r="O150" s="31"/>
      <c r="P150" s="31"/>
      <c r="T150" s="31"/>
      <c r="U150" s="31"/>
      <c r="V150" s="31"/>
    </row>
    <row r="151" spans="1:22">
      <c r="A151" s="28"/>
      <c r="B151" s="29"/>
      <c r="C151" s="30"/>
      <c r="D151" s="1"/>
      <c r="E151" s="31"/>
      <c r="G151" s="31"/>
      <c r="H151" s="1"/>
      <c r="I151" s="31"/>
      <c r="K151" s="31"/>
      <c r="L151" s="1"/>
      <c r="M151" s="31"/>
      <c r="O151" s="31"/>
      <c r="P151" s="31"/>
      <c r="T151" s="31"/>
      <c r="U151" s="31"/>
      <c r="V151" s="31"/>
    </row>
    <row r="152" spans="1:22">
      <c r="A152" s="28"/>
      <c r="B152" s="29"/>
      <c r="C152" s="30"/>
      <c r="D152" s="1"/>
      <c r="E152" s="31"/>
      <c r="G152" s="31"/>
      <c r="H152" s="1"/>
      <c r="I152" s="31"/>
      <c r="K152" s="31"/>
      <c r="L152" s="1"/>
      <c r="M152" s="31"/>
      <c r="O152" s="31"/>
      <c r="P152" s="31"/>
      <c r="T152" s="31"/>
      <c r="U152" s="31"/>
      <c r="V152" s="31"/>
    </row>
    <row r="153" spans="1:22">
      <c r="A153" s="28"/>
      <c r="B153" s="29"/>
      <c r="C153" s="30"/>
      <c r="D153" s="1"/>
      <c r="E153" s="31"/>
      <c r="G153" s="31"/>
      <c r="H153" s="1"/>
      <c r="I153" s="31"/>
      <c r="K153" s="31"/>
      <c r="L153" s="1"/>
      <c r="M153" s="31"/>
      <c r="O153" s="31"/>
      <c r="P153" s="31"/>
      <c r="T153" s="31"/>
      <c r="U153" s="31"/>
      <c r="V153" s="31"/>
    </row>
    <row r="154" spans="1:22">
      <c r="A154" s="28"/>
      <c r="B154" s="29"/>
      <c r="C154" s="30"/>
      <c r="D154" s="1"/>
      <c r="E154" s="31"/>
      <c r="G154" s="31"/>
      <c r="H154" s="1"/>
      <c r="I154" s="31"/>
      <c r="K154" s="31"/>
      <c r="L154" s="1"/>
      <c r="M154" s="31"/>
      <c r="O154" s="31"/>
      <c r="P154" s="31"/>
      <c r="T154" s="31"/>
      <c r="U154" s="31"/>
      <c r="V154" s="31"/>
    </row>
    <row r="155" spans="1:22">
      <c r="A155" s="28"/>
      <c r="B155" s="29"/>
      <c r="C155" s="30"/>
      <c r="D155" s="1"/>
      <c r="E155" s="31"/>
      <c r="G155" s="31"/>
      <c r="H155" s="1"/>
      <c r="I155" s="31"/>
      <c r="K155" s="31"/>
      <c r="L155" s="1"/>
      <c r="M155" s="31"/>
      <c r="O155" s="31"/>
      <c r="P155" s="31"/>
      <c r="T155" s="31"/>
      <c r="U155" s="31"/>
      <c r="V155" s="31"/>
    </row>
    <row r="156" spans="1:22">
      <c r="A156" s="28"/>
      <c r="B156" s="29"/>
      <c r="C156" s="30"/>
      <c r="D156" s="1"/>
      <c r="E156" s="31"/>
      <c r="G156" s="31"/>
      <c r="H156" s="1"/>
      <c r="I156" s="31"/>
      <c r="K156" s="31"/>
      <c r="L156" s="1"/>
      <c r="M156" s="31"/>
      <c r="O156" s="31"/>
      <c r="P156" s="31"/>
      <c r="T156" s="31"/>
      <c r="U156" s="31"/>
      <c r="V156" s="31"/>
    </row>
    <row r="157" spans="1:22">
      <c r="A157" s="28"/>
      <c r="B157" s="29"/>
      <c r="C157" s="30"/>
      <c r="D157" s="1"/>
      <c r="E157" s="31"/>
      <c r="G157" s="31"/>
      <c r="H157" s="1"/>
      <c r="I157" s="31"/>
      <c r="K157" s="31"/>
      <c r="L157" s="1"/>
      <c r="M157" s="31"/>
      <c r="O157" s="31"/>
      <c r="P157" s="31"/>
      <c r="T157" s="31"/>
      <c r="U157" s="31"/>
      <c r="V157" s="31"/>
    </row>
    <row r="158" spans="1:22">
      <c r="A158" s="28"/>
      <c r="B158" s="29"/>
      <c r="C158" s="30"/>
      <c r="D158" s="1"/>
      <c r="E158" s="31"/>
      <c r="G158" s="31"/>
      <c r="H158" s="1"/>
      <c r="I158" s="31"/>
      <c r="K158" s="31"/>
      <c r="L158" s="1"/>
      <c r="M158" s="31"/>
      <c r="O158" s="31"/>
      <c r="P158" s="31"/>
      <c r="T158" s="31"/>
      <c r="U158" s="31"/>
      <c r="V158" s="31"/>
    </row>
    <row r="159" spans="1:22">
      <c r="A159" s="28"/>
      <c r="B159" s="29"/>
      <c r="C159" s="30"/>
      <c r="D159" s="1"/>
      <c r="E159" s="31"/>
      <c r="G159" s="31"/>
      <c r="H159" s="1"/>
      <c r="I159" s="31"/>
      <c r="K159" s="31"/>
      <c r="L159" s="1"/>
      <c r="M159" s="31"/>
      <c r="O159" s="31"/>
      <c r="P159" s="31"/>
      <c r="T159" s="31"/>
      <c r="U159" s="31"/>
      <c r="V159" s="31"/>
    </row>
    <row r="160" spans="1:22">
      <c r="A160" s="28"/>
      <c r="B160" s="29"/>
      <c r="C160" s="30"/>
      <c r="D160" s="1"/>
      <c r="E160" s="31"/>
      <c r="G160" s="31"/>
      <c r="H160" s="1"/>
      <c r="I160" s="31"/>
      <c r="K160" s="31"/>
      <c r="L160" s="1"/>
      <c r="M160" s="31"/>
      <c r="O160" s="31"/>
      <c r="P160" s="31"/>
      <c r="T160" s="31"/>
      <c r="U160" s="31"/>
      <c r="V160" s="31"/>
    </row>
    <row r="161" spans="1:22">
      <c r="A161" s="28"/>
      <c r="B161" s="29"/>
      <c r="C161" s="30"/>
      <c r="D161" s="1"/>
      <c r="E161" s="31"/>
      <c r="G161" s="31"/>
      <c r="H161" s="1"/>
      <c r="I161" s="31"/>
      <c r="K161" s="31"/>
      <c r="L161" s="1"/>
      <c r="M161" s="31"/>
      <c r="O161" s="31"/>
      <c r="P161" s="31"/>
      <c r="T161" s="31"/>
      <c r="U161" s="31"/>
      <c r="V161" s="31"/>
    </row>
    <row r="162" spans="1:22">
      <c r="A162" s="28"/>
      <c r="B162" s="29"/>
      <c r="C162" s="30"/>
      <c r="D162" s="1"/>
      <c r="E162" s="31"/>
      <c r="G162" s="31"/>
      <c r="H162" s="1"/>
      <c r="I162" s="31"/>
      <c r="K162" s="31"/>
      <c r="L162" s="1"/>
      <c r="M162" s="31"/>
      <c r="O162" s="31"/>
      <c r="P162" s="31"/>
      <c r="T162" s="31"/>
      <c r="U162" s="31"/>
      <c r="V162" s="31"/>
    </row>
    <row r="163" spans="1:22">
      <c r="A163" s="28"/>
      <c r="B163" s="29"/>
      <c r="C163" s="30"/>
      <c r="D163" s="1"/>
      <c r="E163" s="31"/>
      <c r="G163" s="31"/>
      <c r="H163" s="1"/>
      <c r="I163" s="31"/>
      <c r="K163" s="31"/>
      <c r="L163" s="1"/>
      <c r="M163" s="31"/>
      <c r="O163" s="31"/>
      <c r="P163" s="31"/>
      <c r="T163" s="31"/>
      <c r="U163" s="31"/>
      <c r="V163" s="31"/>
    </row>
    <row r="164" spans="1:22">
      <c r="A164" s="28"/>
      <c r="B164" s="29"/>
      <c r="C164" s="30"/>
      <c r="D164" s="1"/>
      <c r="E164" s="31"/>
      <c r="G164" s="31"/>
      <c r="H164" s="1"/>
      <c r="I164" s="31"/>
      <c r="K164" s="31"/>
      <c r="L164" s="1"/>
      <c r="M164" s="31"/>
      <c r="O164" s="31"/>
      <c r="P164" s="31"/>
      <c r="T164" s="31"/>
      <c r="U164" s="31"/>
      <c r="V164" s="31"/>
    </row>
    <row r="165" spans="1:22">
      <c r="A165" s="28"/>
      <c r="B165" s="29"/>
      <c r="C165" s="30"/>
      <c r="D165" s="1"/>
      <c r="E165" s="31"/>
      <c r="G165" s="31"/>
      <c r="H165" s="1"/>
      <c r="I165" s="31"/>
      <c r="K165" s="31"/>
      <c r="L165" s="1"/>
      <c r="M165" s="31"/>
      <c r="O165" s="31"/>
      <c r="P165" s="31"/>
      <c r="T165" s="31"/>
      <c r="U165" s="31"/>
      <c r="V165" s="31"/>
    </row>
    <row r="166" spans="1:22">
      <c r="A166" s="28"/>
      <c r="B166" s="29"/>
      <c r="C166" s="30"/>
      <c r="D166" s="1"/>
      <c r="E166" s="31"/>
      <c r="G166" s="31"/>
      <c r="H166" s="1"/>
      <c r="I166" s="31"/>
      <c r="K166" s="31"/>
      <c r="L166" s="1"/>
      <c r="M166" s="31"/>
      <c r="O166" s="31"/>
      <c r="P166" s="31"/>
      <c r="T166" s="31"/>
      <c r="U166" s="31"/>
      <c r="V166" s="31"/>
    </row>
    <row r="167" spans="1:22">
      <c r="A167" s="28"/>
      <c r="B167" s="29"/>
      <c r="C167" s="30"/>
      <c r="D167" s="1"/>
      <c r="E167" s="31"/>
      <c r="G167" s="31"/>
      <c r="H167" s="1"/>
      <c r="I167" s="31"/>
      <c r="K167" s="31"/>
      <c r="L167" s="1"/>
      <c r="M167" s="31"/>
      <c r="O167" s="31"/>
      <c r="P167" s="31"/>
      <c r="T167" s="31"/>
      <c r="U167" s="31"/>
      <c r="V167" s="31"/>
    </row>
    <row r="168" spans="1:22">
      <c r="A168" s="28"/>
      <c r="B168" s="29"/>
      <c r="C168" s="30"/>
      <c r="D168" s="1"/>
      <c r="E168" s="31"/>
      <c r="G168" s="31"/>
      <c r="H168" s="1"/>
      <c r="I168" s="31"/>
      <c r="K168" s="31"/>
      <c r="L168" s="1"/>
      <c r="M168" s="31"/>
      <c r="O168" s="31"/>
      <c r="P168" s="31"/>
      <c r="T168" s="31"/>
      <c r="U168" s="31"/>
      <c r="V168" s="31"/>
    </row>
    <row r="169" spans="1:22">
      <c r="A169" s="28"/>
      <c r="B169" s="29"/>
      <c r="C169" s="30"/>
      <c r="D169" s="1"/>
      <c r="E169" s="31"/>
      <c r="G169" s="31"/>
      <c r="H169" s="1"/>
      <c r="I169" s="31"/>
      <c r="K169" s="31"/>
      <c r="L169" s="1"/>
      <c r="M169" s="31"/>
      <c r="O169" s="31"/>
      <c r="P169" s="31"/>
      <c r="T169" s="31"/>
      <c r="U169" s="31"/>
      <c r="V169" s="31"/>
    </row>
    <row r="170" spans="1:22">
      <c r="A170" s="28"/>
      <c r="B170" s="29"/>
      <c r="C170" s="30"/>
      <c r="D170" s="1"/>
      <c r="E170" s="31"/>
      <c r="G170" s="31"/>
      <c r="H170" s="1"/>
      <c r="I170" s="31"/>
      <c r="K170" s="31"/>
      <c r="L170" s="1"/>
      <c r="M170" s="31"/>
      <c r="O170" s="31"/>
      <c r="P170" s="31"/>
      <c r="T170" s="31"/>
      <c r="U170" s="31"/>
      <c r="V170" s="31"/>
    </row>
    <row r="171" spans="1:22">
      <c r="A171" s="28"/>
      <c r="B171" s="29"/>
      <c r="C171" s="30"/>
      <c r="D171" s="1"/>
      <c r="E171" s="31"/>
      <c r="G171" s="31"/>
      <c r="H171" s="1"/>
      <c r="I171" s="31"/>
      <c r="K171" s="31"/>
      <c r="L171" s="1"/>
      <c r="M171" s="31"/>
      <c r="O171" s="31"/>
      <c r="P171" s="31"/>
      <c r="T171" s="31"/>
      <c r="U171" s="31"/>
      <c r="V171" s="31"/>
    </row>
    <row r="172" spans="1:22">
      <c r="A172" s="28"/>
      <c r="B172" s="29"/>
      <c r="C172" s="30"/>
      <c r="D172" s="1"/>
      <c r="E172" s="31"/>
      <c r="G172" s="31"/>
      <c r="H172" s="1"/>
      <c r="I172" s="31"/>
      <c r="K172" s="31"/>
      <c r="L172" s="1"/>
      <c r="M172" s="31"/>
      <c r="O172" s="31"/>
      <c r="P172" s="31"/>
      <c r="T172" s="31"/>
      <c r="U172" s="31"/>
      <c r="V172" s="31"/>
    </row>
    <row r="173" spans="1:22">
      <c r="A173" s="28"/>
      <c r="B173" s="29"/>
      <c r="C173" s="30"/>
      <c r="D173" s="1"/>
      <c r="E173" s="31"/>
      <c r="G173" s="31"/>
      <c r="H173" s="1"/>
      <c r="I173" s="31"/>
      <c r="K173" s="31"/>
      <c r="L173" s="1"/>
      <c r="M173" s="31"/>
      <c r="O173" s="31"/>
      <c r="P173" s="31"/>
      <c r="T173" s="31"/>
      <c r="U173" s="31"/>
      <c r="V173" s="31"/>
    </row>
    <row r="174" spans="1:22">
      <c r="A174" s="28"/>
      <c r="B174" s="29"/>
      <c r="C174" s="30"/>
      <c r="D174" s="1"/>
      <c r="E174" s="31"/>
      <c r="G174" s="31"/>
      <c r="H174" s="1"/>
      <c r="I174" s="31"/>
      <c r="K174" s="31"/>
      <c r="L174" s="1"/>
      <c r="M174" s="31"/>
      <c r="O174" s="31"/>
      <c r="P174" s="31"/>
      <c r="T174" s="31"/>
      <c r="U174" s="31"/>
      <c r="V174" s="31"/>
    </row>
    <row r="175" spans="1:22">
      <c r="A175" s="28"/>
      <c r="B175" s="29"/>
      <c r="C175" s="30"/>
      <c r="D175" s="1"/>
      <c r="E175" s="31"/>
      <c r="G175" s="31"/>
      <c r="H175" s="1"/>
      <c r="I175" s="31"/>
      <c r="K175" s="31"/>
      <c r="L175" s="1"/>
      <c r="M175" s="31"/>
      <c r="O175" s="31"/>
      <c r="P175" s="31"/>
      <c r="T175" s="31"/>
      <c r="U175" s="31"/>
      <c r="V175" s="31"/>
    </row>
    <row r="176" spans="1:22">
      <c r="A176" s="28"/>
      <c r="B176" s="29"/>
      <c r="C176" s="30"/>
      <c r="D176" s="1"/>
      <c r="E176" s="31"/>
      <c r="G176" s="31"/>
      <c r="H176" s="1"/>
      <c r="I176" s="31"/>
      <c r="K176" s="31"/>
      <c r="L176" s="1"/>
      <c r="M176" s="31"/>
      <c r="O176" s="31"/>
      <c r="P176" s="31"/>
      <c r="T176" s="31"/>
      <c r="U176" s="31"/>
      <c r="V176" s="31"/>
    </row>
    <row r="177" spans="1:22">
      <c r="A177" s="28"/>
      <c r="B177" s="29"/>
      <c r="C177" s="30"/>
      <c r="D177" s="1"/>
      <c r="E177" s="31"/>
      <c r="G177" s="31"/>
      <c r="H177" s="1"/>
      <c r="I177" s="31"/>
      <c r="K177" s="31"/>
      <c r="L177" s="1"/>
      <c r="M177" s="31"/>
      <c r="O177" s="31"/>
      <c r="P177" s="31"/>
      <c r="T177" s="31"/>
      <c r="U177" s="31"/>
      <c r="V177" s="31"/>
    </row>
    <row r="178" spans="1:22">
      <c r="A178" s="28"/>
      <c r="B178" s="29"/>
      <c r="C178" s="30"/>
      <c r="D178" s="1"/>
      <c r="E178" s="31"/>
      <c r="G178" s="31"/>
      <c r="H178" s="1"/>
      <c r="I178" s="31"/>
      <c r="K178" s="31"/>
      <c r="L178" s="1"/>
      <c r="M178" s="31"/>
      <c r="O178" s="31"/>
      <c r="P178" s="31"/>
      <c r="T178" s="31"/>
      <c r="U178" s="31"/>
      <c r="V178" s="31"/>
    </row>
  </sheetData>
  <sheetProtection sheet="1" formatCells="0" formatRows="0" deleteRows="0"/>
  <mergeCells count="17">
    <mergeCell ref="P13:P14"/>
    <mergeCell ref="D13:G13"/>
    <mergeCell ref="D14:G14"/>
    <mergeCell ref="H14:K14"/>
    <mergeCell ref="C10:E10"/>
    <mergeCell ref="F10:N10"/>
    <mergeCell ref="H13:K13"/>
    <mergeCell ref="L13:O13"/>
    <mergeCell ref="L14:O14"/>
    <mergeCell ref="A4:N4"/>
    <mergeCell ref="A5:N5"/>
    <mergeCell ref="C7:E7"/>
    <mergeCell ref="C8:E8"/>
    <mergeCell ref="C9:E9"/>
    <mergeCell ref="F7:N7"/>
    <mergeCell ref="F8:N8"/>
    <mergeCell ref="F9:N9"/>
  </mergeCells>
  <conditionalFormatting sqref="V16:V103">
    <cfRule type="cellIs" dxfId="1" priority="1" operator="notEqual">
      <formula>$Q16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errors="blank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I57"/>
  <sheetViews>
    <sheetView showGridLines="0" zoomScale="80" zoomScaleNormal="80" workbookViewId="0">
      <selection activeCell="U22" sqref="U22"/>
    </sheetView>
  </sheetViews>
  <sheetFormatPr defaultColWidth="8.85546875" defaultRowHeight="15"/>
  <cols>
    <col min="1" max="1" width="6.42578125" customWidth="1"/>
    <col min="2" max="2" width="3.7109375" customWidth="1"/>
    <col min="3" max="3" width="12.85546875" customWidth="1"/>
    <col min="4" max="4" width="10.7109375" customWidth="1"/>
    <col min="5" max="5" width="26" customWidth="1"/>
    <col min="6" max="8" width="9.140625" style="4"/>
    <col min="9" max="10" width="9.140625"/>
  </cols>
  <sheetData>
    <row r="1" spans="3:9">
      <c r="C1" s="137" t="s">
        <v>23</v>
      </c>
      <c r="D1" s="137"/>
      <c r="E1" s="137"/>
      <c r="F1" s="137"/>
      <c r="G1" s="137"/>
      <c r="H1" s="137"/>
      <c r="I1" s="137"/>
    </row>
    <row r="2" spans="3:9">
      <c r="F2" s="16"/>
    </row>
    <row r="3" spans="3:9">
      <c r="C3" s="32" t="s">
        <v>24</v>
      </c>
      <c r="D3" s="140" t="str">
        <f>CQI!A5</f>
        <v>Semester I, 2023/2024</v>
      </c>
      <c r="E3" s="140"/>
      <c r="F3" s="140"/>
      <c r="G3" s="140"/>
      <c r="H3" s="140"/>
    </row>
    <row r="4" spans="3:9">
      <c r="C4" s="32" t="s">
        <v>19</v>
      </c>
      <c r="D4" s="140">
        <f>CQI!C10</f>
        <v>0</v>
      </c>
      <c r="E4" s="140"/>
      <c r="F4" s="140"/>
      <c r="G4" s="140"/>
      <c r="H4" s="140"/>
    </row>
    <row r="5" spans="3:9">
      <c r="C5" s="32" t="s">
        <v>20</v>
      </c>
      <c r="D5" s="140" t="str">
        <f>CQI!F10</f>
        <v/>
      </c>
      <c r="E5" s="140"/>
      <c r="F5" s="140"/>
      <c r="G5" s="140"/>
      <c r="H5" s="140"/>
    </row>
    <row r="6" spans="3:9">
      <c r="C6" s="33"/>
    </row>
    <row r="7" spans="3:9">
      <c r="C7" s="34" t="s">
        <v>35</v>
      </c>
      <c r="D7" s="35"/>
      <c r="E7" s="35"/>
      <c r="F7" s="36"/>
      <c r="G7" s="36"/>
      <c r="H7" s="36"/>
      <c r="I7" s="35"/>
    </row>
    <row r="9" spans="3:9">
      <c r="C9" s="37" t="s">
        <v>25</v>
      </c>
      <c r="D9" s="37" t="s">
        <v>26</v>
      </c>
      <c r="E9" s="33"/>
    </row>
    <row r="10" spans="3:9">
      <c r="C10" s="3" t="s">
        <v>12</v>
      </c>
      <c r="D10" s="100">
        <f>COUNTIF(CQI!R:R,C10)</f>
        <v>0</v>
      </c>
      <c r="E10" s="1"/>
    </row>
    <row r="11" spans="3:9">
      <c r="C11" s="3" t="s">
        <v>11</v>
      </c>
      <c r="D11" s="100">
        <f>COUNTIF(CQI!R:R,C11)</f>
        <v>0</v>
      </c>
      <c r="E11" s="1"/>
    </row>
    <row r="12" spans="3:9">
      <c r="C12" s="3" t="s">
        <v>10</v>
      </c>
      <c r="D12" s="100">
        <f>COUNTIF(CQI!R:R,C12)</f>
        <v>0</v>
      </c>
      <c r="E12" s="1"/>
    </row>
    <row r="13" spans="3:9">
      <c r="C13" s="3" t="s">
        <v>9</v>
      </c>
      <c r="D13" s="100">
        <f>COUNTIF(CQI!R:R,C13)</f>
        <v>0</v>
      </c>
      <c r="E13" s="1"/>
    </row>
    <row r="14" spans="3:9">
      <c r="C14" s="3" t="s">
        <v>8</v>
      </c>
      <c r="D14" s="100">
        <f>COUNTIF(CQI!R:R,C14)</f>
        <v>0</v>
      </c>
      <c r="E14" s="1"/>
    </row>
    <row r="15" spans="3:9">
      <c r="C15" s="3" t="s">
        <v>7</v>
      </c>
      <c r="D15" s="100">
        <f>COUNTIF(CQI!R:R,C15)</f>
        <v>0</v>
      </c>
      <c r="E15" s="1"/>
    </row>
    <row r="16" spans="3:9">
      <c r="C16" s="3" t="s">
        <v>6</v>
      </c>
      <c r="D16" s="100">
        <f>COUNTIF(CQI!R:R,C16)</f>
        <v>0</v>
      </c>
      <c r="E16" s="1"/>
    </row>
    <row r="17" spans="3:9">
      <c r="C17" s="3" t="s">
        <v>5</v>
      </c>
      <c r="D17" s="100">
        <f>COUNTIF(CQI!R:R,C17)</f>
        <v>0</v>
      </c>
      <c r="E17" s="1"/>
    </row>
    <row r="18" spans="3:9">
      <c r="C18" s="3" t="s">
        <v>4</v>
      </c>
      <c r="D18" s="100">
        <f>COUNTIF(CQI!R:R,C18)</f>
        <v>0</v>
      </c>
      <c r="E18" s="1"/>
    </row>
    <row r="19" spans="3:9">
      <c r="C19" s="3" t="s">
        <v>3</v>
      </c>
      <c r="D19" s="100">
        <f>COUNTIF(CQI!R:R,C19)</f>
        <v>0</v>
      </c>
      <c r="E19" s="1"/>
    </row>
    <row r="20" spans="3:9">
      <c r="C20" s="3" t="s">
        <v>2</v>
      </c>
      <c r="D20" s="100">
        <f>COUNTIF(CQI!R:R,C20)</f>
        <v>0</v>
      </c>
      <c r="E20" s="1"/>
    </row>
    <row r="22" spans="3:9">
      <c r="C22" s="34" t="s">
        <v>36</v>
      </c>
      <c r="D22" s="35"/>
      <c r="E22" s="35"/>
      <c r="F22" s="36"/>
      <c r="G22" s="36"/>
      <c r="H22" s="36"/>
      <c r="I22" s="35"/>
    </row>
    <row r="23" spans="3:9" ht="6.6" customHeight="1"/>
    <row r="24" spans="3:9">
      <c r="F24" s="116" t="str">
        <f>CQI!D13</f>
        <v>MQF1</v>
      </c>
      <c r="G24" s="116" t="str">
        <f>CQI!H13</f>
        <v>MQF6</v>
      </c>
      <c r="H24" s="116" t="str">
        <f>CQI!L13</f>
        <v>MQF5</v>
      </c>
    </row>
    <row r="25" spans="3:9">
      <c r="F25" s="116" t="str">
        <f>CQI!D14</f>
        <v>CLO1</v>
      </c>
      <c r="G25" s="116" t="str">
        <f>CQI!H14</f>
        <v>CLO2</v>
      </c>
      <c r="H25" s="116" t="str">
        <f>CQI!L14</f>
        <v>CLO3</v>
      </c>
    </row>
    <row r="26" spans="3:9">
      <c r="C26" s="141" t="s">
        <v>14</v>
      </c>
      <c r="D26" s="142"/>
      <c r="E26" s="143"/>
      <c r="F26" s="113">
        <f>COUNTIF(CQI!E:E,"&gt;=50")</f>
        <v>0</v>
      </c>
      <c r="G26" s="113">
        <f>COUNTIF(CQI!I:I,"&gt;=50")</f>
        <v>0</v>
      </c>
      <c r="H26" s="113">
        <f>COUNTIF(CQI!M:M,"&gt;=50")</f>
        <v>0</v>
      </c>
    </row>
    <row r="27" spans="3:9">
      <c r="C27" s="141" t="s">
        <v>15</v>
      </c>
      <c r="D27" s="142"/>
      <c r="E27" s="143"/>
      <c r="F27" s="113">
        <f>SUM($D$10:$D$20)</f>
        <v>0</v>
      </c>
      <c r="G27" s="113">
        <f t="shared" ref="G27:H27" si="0">SUM($D$10:$D$20)</f>
        <v>0</v>
      </c>
      <c r="H27" s="113">
        <f t="shared" si="0"/>
        <v>0</v>
      </c>
    </row>
    <row r="28" spans="3:9">
      <c r="C28" s="141" t="s">
        <v>37</v>
      </c>
      <c r="D28" s="142"/>
      <c r="E28" s="143"/>
      <c r="F28" s="113" t="e">
        <f>F26/F27*100</f>
        <v>#DIV/0!</v>
      </c>
      <c r="G28" s="113" t="e">
        <f t="shared" ref="G28:H28" si="1">G26/G27*100</f>
        <v>#DIV/0!</v>
      </c>
      <c r="H28" s="113" t="e">
        <f t="shared" si="1"/>
        <v>#DIV/0!</v>
      </c>
    </row>
    <row r="29" spans="3:9" ht="30.6" customHeight="1">
      <c r="C29" s="139" t="s">
        <v>38</v>
      </c>
      <c r="D29" s="139"/>
      <c r="E29" s="139"/>
      <c r="F29" s="139"/>
      <c r="G29" s="139"/>
      <c r="H29" s="139"/>
    </row>
    <row r="30" spans="3:9">
      <c r="C30" s="56"/>
      <c r="D30" s="56"/>
      <c r="E30" s="56"/>
      <c r="F30" s="56"/>
      <c r="G30" s="56"/>
      <c r="H30" s="56"/>
    </row>
    <row r="31" spans="3:9">
      <c r="C31" s="147" t="s">
        <v>61</v>
      </c>
      <c r="D31" s="147"/>
      <c r="E31" s="147"/>
      <c r="F31" s="147"/>
      <c r="G31" s="147"/>
      <c r="H31" s="147"/>
      <c r="I31" s="147"/>
    </row>
    <row r="32" spans="3:9">
      <c r="C32" s="57"/>
      <c r="D32" s="57"/>
      <c r="E32" s="57"/>
      <c r="F32" s="57"/>
      <c r="G32" s="57"/>
      <c r="H32" s="57"/>
      <c r="I32" s="57"/>
    </row>
    <row r="33" spans="3:9" ht="35.1" customHeight="1">
      <c r="C33" s="108" t="s">
        <v>40</v>
      </c>
      <c r="D33" s="148"/>
      <c r="E33" s="149"/>
      <c r="F33" s="149"/>
      <c r="G33" s="149"/>
      <c r="H33" s="149"/>
      <c r="I33" s="150"/>
    </row>
    <row r="34" spans="3:9" ht="35.1" customHeight="1">
      <c r="C34" s="108" t="s">
        <v>41</v>
      </c>
      <c r="D34" s="148"/>
      <c r="E34" s="149"/>
      <c r="F34" s="149"/>
      <c r="G34" s="149"/>
      <c r="H34" s="149"/>
      <c r="I34" s="150"/>
    </row>
    <row r="35" spans="3:9" ht="35.1" customHeight="1">
      <c r="C35" s="108" t="s">
        <v>42</v>
      </c>
      <c r="D35" s="148"/>
      <c r="E35" s="149"/>
      <c r="F35" s="149"/>
      <c r="G35" s="149"/>
      <c r="H35" s="149"/>
      <c r="I35" s="150"/>
    </row>
    <row r="36" spans="3:9">
      <c r="C36" s="57"/>
      <c r="D36" s="57"/>
      <c r="E36" s="57"/>
      <c r="F36" s="57"/>
      <c r="G36" s="57"/>
      <c r="H36" s="57"/>
      <c r="I36" s="57"/>
    </row>
    <row r="38" spans="3:9">
      <c r="C38" s="58" t="s">
        <v>62</v>
      </c>
      <c r="D38" s="59"/>
      <c r="E38" s="59"/>
      <c r="F38" s="60"/>
      <c r="G38" s="60"/>
      <c r="H38" s="60"/>
      <c r="I38" s="59"/>
    </row>
    <row r="39" spans="3:9">
      <c r="C39" s="138" t="s">
        <v>30</v>
      </c>
      <c r="D39" s="138"/>
      <c r="E39" s="138"/>
      <c r="F39" s="138"/>
      <c r="G39" s="138"/>
      <c r="H39" s="138"/>
      <c r="I39" s="138"/>
    </row>
    <row r="40" spans="3:9">
      <c r="C40" s="138" t="s">
        <v>34</v>
      </c>
      <c r="D40" s="138"/>
      <c r="E40" s="138"/>
      <c r="F40" s="138"/>
      <c r="G40" s="138"/>
      <c r="H40" s="138"/>
      <c r="I40" s="138"/>
    </row>
    <row r="41" spans="3:9">
      <c r="C41" s="138" t="s">
        <v>31</v>
      </c>
      <c r="D41" s="138"/>
      <c r="E41" s="138"/>
      <c r="F41" s="138"/>
      <c r="G41" s="138"/>
      <c r="H41" s="138"/>
      <c r="I41" s="138"/>
    </row>
    <row r="42" spans="3:9">
      <c r="C42" s="138" t="s">
        <v>32</v>
      </c>
      <c r="D42" s="138"/>
      <c r="E42" s="138"/>
      <c r="F42" s="138"/>
      <c r="G42" s="138"/>
      <c r="H42" s="138"/>
      <c r="I42" s="138"/>
    </row>
    <row r="43" spans="3:9">
      <c r="C43" s="138" t="s">
        <v>33</v>
      </c>
      <c r="D43" s="138"/>
      <c r="E43" s="138"/>
      <c r="F43" s="138"/>
      <c r="G43" s="138"/>
      <c r="H43" s="138"/>
      <c r="I43" s="138"/>
    </row>
    <row r="44" spans="3:9" ht="12.6" customHeight="1">
      <c r="C44" s="39"/>
      <c r="D44" s="8"/>
      <c r="E44" s="8"/>
      <c r="F44" s="40"/>
      <c r="G44" s="40"/>
      <c r="H44" s="40"/>
      <c r="I44" s="8"/>
    </row>
    <row r="45" spans="3:9" hidden="1">
      <c r="C45" s="8"/>
      <c r="D45" s="8"/>
      <c r="E45" s="8"/>
      <c r="F45" s="40"/>
      <c r="G45" s="40"/>
      <c r="H45" s="40"/>
      <c r="I45" s="8"/>
    </row>
    <row r="46" spans="3:9">
      <c r="C46" s="41" t="s">
        <v>27</v>
      </c>
      <c r="D46" s="8"/>
      <c r="E46" s="8"/>
      <c r="F46" s="40"/>
      <c r="G46" s="40"/>
      <c r="H46" s="40"/>
      <c r="I46" s="8"/>
    </row>
    <row r="47" spans="3:9">
      <c r="C47" s="7"/>
      <c r="D47" s="7"/>
      <c r="E47" s="7"/>
      <c r="F47" s="42"/>
      <c r="G47" s="42"/>
      <c r="H47" s="42"/>
      <c r="I47" s="7"/>
    </row>
    <row r="48" spans="3:9">
      <c r="C48" s="43" t="s">
        <v>28</v>
      </c>
      <c r="D48" s="144">
        <f>MARKAH!D6</f>
        <v>0</v>
      </c>
      <c r="E48" s="145"/>
      <c r="F48" s="145"/>
      <c r="G48" s="146"/>
      <c r="H48" s="42"/>
      <c r="I48" s="7"/>
    </row>
    <row r="49" spans="3:9">
      <c r="C49" s="43" t="s">
        <v>29</v>
      </c>
      <c r="D49" s="134"/>
      <c r="E49" s="135"/>
      <c r="F49" s="135"/>
      <c r="G49" s="136"/>
      <c r="H49" s="42"/>
      <c r="I49" s="7"/>
    </row>
    <row r="50" spans="3:9" ht="5.0999999999999996" customHeight="1">
      <c r="C50" s="7"/>
      <c r="D50" s="7"/>
      <c r="E50" s="7"/>
      <c r="F50" s="42"/>
      <c r="G50" s="42"/>
      <c r="H50" s="42"/>
      <c r="I50" s="7"/>
    </row>
    <row r="51" spans="3:9">
      <c r="C51" s="7"/>
      <c r="D51" s="7"/>
      <c r="E51" s="7"/>
      <c r="F51" s="42"/>
      <c r="G51" s="42"/>
      <c r="H51" s="42"/>
      <c r="I51" s="7"/>
    </row>
    <row r="52" spans="3:9">
      <c r="C52" s="7"/>
      <c r="D52" s="7"/>
      <c r="E52" s="7"/>
      <c r="F52" s="42"/>
      <c r="G52" s="42"/>
      <c r="H52" s="42"/>
      <c r="I52" s="7"/>
    </row>
    <row r="53" spans="3:9">
      <c r="C53" s="7"/>
      <c r="D53" s="7"/>
      <c r="E53" s="7"/>
      <c r="F53" s="42"/>
      <c r="G53" s="42"/>
      <c r="H53" s="42"/>
      <c r="I53" s="7"/>
    </row>
    <row r="54" spans="3:9">
      <c r="C54" s="7"/>
      <c r="D54" s="7"/>
      <c r="E54" s="7"/>
      <c r="F54" s="42"/>
      <c r="G54" s="42"/>
      <c r="H54" s="42"/>
      <c r="I54" s="7"/>
    </row>
    <row r="55" spans="3:9">
      <c r="C55" s="7"/>
      <c r="D55" s="7"/>
      <c r="E55" s="7"/>
      <c r="F55" s="42"/>
      <c r="G55" s="42"/>
      <c r="H55" s="42"/>
      <c r="I55" s="7"/>
    </row>
    <row r="56" spans="3:9">
      <c r="C56" s="7"/>
      <c r="D56" s="7"/>
      <c r="E56" s="7"/>
      <c r="F56" s="42"/>
      <c r="G56" s="42"/>
      <c r="H56" s="42"/>
      <c r="I56" s="7"/>
    </row>
    <row r="57" spans="3:9">
      <c r="C57" s="7"/>
      <c r="D57" s="7"/>
      <c r="E57" s="7"/>
      <c r="F57" s="42"/>
      <c r="G57" s="42"/>
      <c r="H57" s="42"/>
      <c r="I57" s="7"/>
    </row>
  </sheetData>
  <sheetProtection sheet="1" formatCells="0" formatColumns="0" formatRows="0" insertRows="0" deleteRows="0"/>
  <mergeCells count="19">
    <mergeCell ref="D33:I33"/>
    <mergeCell ref="D34:I34"/>
    <mergeCell ref="D35:I35"/>
    <mergeCell ref="D49:G49"/>
    <mergeCell ref="C1:I1"/>
    <mergeCell ref="C39:I39"/>
    <mergeCell ref="C40:I40"/>
    <mergeCell ref="C41:I41"/>
    <mergeCell ref="C42:I42"/>
    <mergeCell ref="C43:I43"/>
    <mergeCell ref="C29:H29"/>
    <mergeCell ref="D4:H4"/>
    <mergeCell ref="D3:H3"/>
    <mergeCell ref="C27:E27"/>
    <mergeCell ref="C28:E28"/>
    <mergeCell ref="C26:E26"/>
    <mergeCell ref="D48:G48"/>
    <mergeCell ref="D5:H5"/>
    <mergeCell ref="C31:I31"/>
  </mergeCells>
  <conditionalFormatting sqref="F28:H28">
    <cfRule type="cellIs" dxfId="0" priority="1" operator="lessThan">
      <formula>50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25" zoomScaleNormal="100" workbookViewId="0">
      <selection activeCell="J25" sqref="J25"/>
    </sheetView>
  </sheetViews>
  <sheetFormatPr defaultColWidth="8.85546875" defaultRowHeight="15"/>
  <cols>
    <col min="4" max="4" width="17.7109375" customWidth="1"/>
  </cols>
  <sheetData>
    <row r="1" spans="1:7" ht="18">
      <c r="C1" s="152" t="s">
        <v>21</v>
      </c>
      <c r="D1" s="152"/>
    </row>
    <row r="3" spans="1:7" ht="32.450000000000003" customHeight="1">
      <c r="A3" s="151" t="s">
        <v>22</v>
      </c>
      <c r="B3" s="151"/>
      <c r="C3" s="151"/>
      <c r="D3" s="151"/>
      <c r="E3" s="151"/>
      <c r="F3" s="151"/>
      <c r="G3" s="151"/>
    </row>
  </sheetData>
  <mergeCells count="2">
    <mergeCell ref="A3:G3"/>
    <mergeCell ref="C1:D1"/>
  </mergeCells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0"/>
  <sheetViews>
    <sheetView workbookViewId="0">
      <selection activeCell="B29" sqref="B29"/>
    </sheetView>
  </sheetViews>
  <sheetFormatPr defaultColWidth="9.140625" defaultRowHeight="15"/>
  <cols>
    <col min="8" max="8" width="53.140625" bestFit="1" customWidth="1"/>
    <col min="9" max="9" width="32.42578125" customWidth="1"/>
    <col min="15" max="15" width="42.140625" customWidth="1"/>
  </cols>
  <sheetData>
    <row r="1" spans="1:18">
      <c r="A1">
        <v>1</v>
      </c>
    </row>
    <row r="2" spans="1:18">
      <c r="A2">
        <v>2</v>
      </c>
      <c r="B2" s="5" t="s">
        <v>39</v>
      </c>
      <c r="F2" s="1"/>
    </row>
    <row r="3" spans="1:18">
      <c r="A3">
        <v>3</v>
      </c>
      <c r="F3" s="1"/>
    </row>
    <row r="4" spans="1:18">
      <c r="A4">
        <v>4</v>
      </c>
      <c r="B4" s="3">
        <v>0</v>
      </c>
      <c r="C4" s="3" t="s">
        <v>2</v>
      </c>
      <c r="D4" s="2">
        <v>0</v>
      </c>
      <c r="E4" s="1"/>
      <c r="F4" s="1"/>
      <c r="H4" t="s">
        <v>136</v>
      </c>
      <c r="I4" t="s">
        <v>137</v>
      </c>
      <c r="N4" t="s">
        <v>12</v>
      </c>
    </row>
    <row r="5" spans="1:18">
      <c r="A5">
        <v>5</v>
      </c>
      <c r="B5" s="3">
        <v>40</v>
      </c>
      <c r="C5" s="3" t="s">
        <v>3</v>
      </c>
      <c r="D5" s="2">
        <v>1</v>
      </c>
      <c r="E5" s="1"/>
      <c r="F5" s="1"/>
      <c r="H5" t="s">
        <v>138</v>
      </c>
      <c r="I5" t="s">
        <v>139</v>
      </c>
      <c r="N5" t="s">
        <v>9</v>
      </c>
    </row>
    <row r="6" spans="1:18">
      <c r="A6">
        <v>6</v>
      </c>
      <c r="B6" s="3">
        <v>44</v>
      </c>
      <c r="C6" s="3" t="s">
        <v>4</v>
      </c>
      <c r="D6" s="2">
        <v>1.33</v>
      </c>
      <c r="E6" s="1"/>
      <c r="F6" s="1"/>
      <c r="H6" t="s">
        <v>140</v>
      </c>
      <c r="I6" t="s">
        <v>141</v>
      </c>
      <c r="N6" t="s">
        <v>6</v>
      </c>
      <c r="O6" s="82"/>
    </row>
    <row r="7" spans="1:18">
      <c r="A7">
        <v>7</v>
      </c>
      <c r="B7" s="3">
        <v>47</v>
      </c>
      <c r="C7" s="3" t="s">
        <v>5</v>
      </c>
      <c r="D7" s="2">
        <v>1.67</v>
      </c>
      <c r="E7" s="1"/>
      <c r="F7" s="1"/>
      <c r="H7" t="s">
        <v>142</v>
      </c>
      <c r="I7" t="s">
        <v>143</v>
      </c>
      <c r="N7" t="s">
        <v>3</v>
      </c>
    </row>
    <row r="8" spans="1:18">
      <c r="A8">
        <v>8</v>
      </c>
      <c r="B8" s="3">
        <v>50</v>
      </c>
      <c r="C8" s="3" t="s">
        <v>6</v>
      </c>
      <c r="D8" s="2">
        <v>2</v>
      </c>
      <c r="E8" s="1"/>
      <c r="F8" s="1"/>
      <c r="H8" t="s">
        <v>144</v>
      </c>
      <c r="I8" t="s">
        <v>145</v>
      </c>
      <c r="N8" t="s">
        <v>87</v>
      </c>
    </row>
    <row r="9" spans="1:18">
      <c r="A9">
        <v>9</v>
      </c>
      <c r="B9" s="3">
        <v>55</v>
      </c>
      <c r="C9" s="3" t="s">
        <v>7</v>
      </c>
      <c r="D9" s="2">
        <v>2.33</v>
      </c>
      <c r="E9" s="1"/>
      <c r="F9" s="1"/>
      <c r="H9" t="s">
        <v>146</v>
      </c>
      <c r="I9" t="s">
        <v>147</v>
      </c>
      <c r="N9" t="s">
        <v>2</v>
      </c>
    </row>
    <row r="10" spans="1:18">
      <c r="A10">
        <v>10</v>
      </c>
      <c r="B10" s="3">
        <v>60</v>
      </c>
      <c r="C10" s="3" t="s">
        <v>8</v>
      </c>
      <c r="D10" s="2">
        <v>2.67</v>
      </c>
      <c r="E10" s="1"/>
      <c r="F10" s="1"/>
      <c r="H10" t="s">
        <v>148</v>
      </c>
      <c r="I10" t="s">
        <v>149</v>
      </c>
      <c r="N10" t="s">
        <v>88</v>
      </c>
    </row>
    <row r="11" spans="1:18">
      <c r="A11">
        <v>11</v>
      </c>
      <c r="B11" s="3">
        <v>65</v>
      </c>
      <c r="C11" s="3" t="s">
        <v>9</v>
      </c>
      <c r="D11" s="2">
        <v>3</v>
      </c>
      <c r="E11" s="1"/>
      <c r="F11" s="1"/>
      <c r="H11" t="s">
        <v>150</v>
      </c>
      <c r="I11" t="s">
        <v>151</v>
      </c>
      <c r="N11" t="s">
        <v>89</v>
      </c>
    </row>
    <row r="12" spans="1:18">
      <c r="A12">
        <v>12</v>
      </c>
      <c r="B12" s="3">
        <v>70</v>
      </c>
      <c r="C12" s="3" t="s">
        <v>10</v>
      </c>
      <c r="D12" s="2">
        <v>3.33</v>
      </c>
      <c r="E12" s="1"/>
      <c r="F12" s="1"/>
      <c r="H12" t="s">
        <v>152</v>
      </c>
      <c r="I12" t="s">
        <v>153</v>
      </c>
      <c r="N12" t="s">
        <v>90</v>
      </c>
    </row>
    <row r="13" spans="1:18">
      <c r="A13">
        <v>13</v>
      </c>
      <c r="B13" s="3">
        <v>75</v>
      </c>
      <c r="C13" s="3" t="s">
        <v>11</v>
      </c>
      <c r="D13" s="2">
        <v>3.67</v>
      </c>
      <c r="E13" s="1"/>
      <c r="F13" s="1"/>
      <c r="H13" t="s">
        <v>154</v>
      </c>
      <c r="I13" t="s">
        <v>155</v>
      </c>
      <c r="N13" t="s">
        <v>91</v>
      </c>
      <c r="O13" s="80"/>
    </row>
    <row r="14" spans="1:18">
      <c r="A14">
        <v>14</v>
      </c>
      <c r="B14" s="3">
        <v>80</v>
      </c>
      <c r="C14" s="3" t="s">
        <v>12</v>
      </c>
      <c r="D14" s="2">
        <v>4</v>
      </c>
      <c r="E14" s="1"/>
      <c r="F14" s="1"/>
      <c r="H14" t="s">
        <v>156</v>
      </c>
      <c r="I14" t="s">
        <v>157</v>
      </c>
      <c r="N14" t="s">
        <v>92</v>
      </c>
    </row>
    <row r="15" spans="1:18">
      <c r="A15">
        <v>15</v>
      </c>
      <c r="D15" s="1"/>
      <c r="E15" s="1"/>
      <c r="F15" s="1"/>
      <c r="H15" t="s">
        <v>158</v>
      </c>
      <c r="I15" t="s">
        <v>159</v>
      </c>
      <c r="N15" t="s">
        <v>93</v>
      </c>
    </row>
    <row r="16" spans="1:18">
      <c r="A16">
        <v>16</v>
      </c>
      <c r="H16" t="s">
        <v>160</v>
      </c>
      <c r="I16" t="s">
        <v>161</v>
      </c>
      <c r="J16" s="1"/>
      <c r="K16" s="4"/>
      <c r="L16" s="1"/>
      <c r="M16" s="1"/>
      <c r="N16" s="80" t="s">
        <v>94</v>
      </c>
      <c r="P16" s="1"/>
      <c r="Q16" s="1"/>
      <c r="R16" s="1"/>
    </row>
    <row r="17" spans="1:14">
      <c r="A17">
        <v>17</v>
      </c>
      <c r="B17" t="s">
        <v>40</v>
      </c>
      <c r="D17" t="s">
        <v>48</v>
      </c>
      <c r="H17" t="s">
        <v>162</v>
      </c>
      <c r="I17" t="s">
        <v>163</v>
      </c>
      <c r="N17" t="s">
        <v>95</v>
      </c>
    </row>
    <row r="18" spans="1:14">
      <c r="A18">
        <v>18</v>
      </c>
      <c r="B18" t="s">
        <v>41</v>
      </c>
      <c r="D18" t="s">
        <v>54</v>
      </c>
      <c r="H18" t="s">
        <v>164</v>
      </c>
      <c r="I18" t="s">
        <v>165</v>
      </c>
      <c r="N18" t="s">
        <v>96</v>
      </c>
    </row>
    <row r="19" spans="1:14">
      <c r="A19">
        <v>19</v>
      </c>
      <c r="B19" t="s">
        <v>42</v>
      </c>
      <c r="D19" t="s">
        <v>49</v>
      </c>
      <c r="H19" t="s">
        <v>166</v>
      </c>
      <c r="I19" t="s">
        <v>167</v>
      </c>
      <c r="N19" t="s">
        <v>97</v>
      </c>
    </row>
    <row r="20" spans="1:14">
      <c r="A20">
        <v>20</v>
      </c>
      <c r="B20" t="s">
        <v>51</v>
      </c>
      <c r="D20" t="s">
        <v>55</v>
      </c>
      <c r="H20" t="s">
        <v>168</v>
      </c>
      <c r="I20" t="s">
        <v>169</v>
      </c>
    </row>
    <row r="21" spans="1:14">
      <c r="A21">
        <v>21</v>
      </c>
      <c r="B21" t="s">
        <v>52</v>
      </c>
      <c r="D21" t="s">
        <v>56</v>
      </c>
      <c r="I21" t="s">
        <v>104</v>
      </c>
    </row>
    <row r="22" spans="1:14">
      <c r="A22">
        <v>22</v>
      </c>
      <c r="B22" t="s">
        <v>53</v>
      </c>
      <c r="D22" t="s">
        <v>50</v>
      </c>
      <c r="I22" t="s">
        <v>105</v>
      </c>
    </row>
    <row r="23" spans="1:14">
      <c r="A23">
        <v>23</v>
      </c>
      <c r="D23" t="s">
        <v>57</v>
      </c>
    </row>
    <row r="24" spans="1:14">
      <c r="A24">
        <v>24</v>
      </c>
      <c r="D24" t="s">
        <v>58</v>
      </c>
    </row>
    <row r="25" spans="1:14">
      <c r="A25">
        <v>25</v>
      </c>
    </row>
    <row r="26" spans="1:14">
      <c r="A26">
        <v>26</v>
      </c>
    </row>
    <row r="27" spans="1:14">
      <c r="A27">
        <v>27</v>
      </c>
      <c r="B27" t="s">
        <v>171</v>
      </c>
    </row>
    <row r="28" spans="1:14">
      <c r="A28">
        <v>28</v>
      </c>
      <c r="B28" t="s">
        <v>172</v>
      </c>
    </row>
    <row r="29" spans="1:14">
      <c r="A29">
        <v>29</v>
      </c>
    </row>
    <row r="30" spans="1:14">
      <c r="A30">
        <v>30</v>
      </c>
      <c r="I30" s="16"/>
    </row>
    <row r="31" spans="1:14">
      <c r="A31">
        <v>31</v>
      </c>
    </row>
    <row r="32" spans="1:14">
      <c r="A32">
        <v>32</v>
      </c>
    </row>
    <row r="33" spans="1:1">
      <c r="A33">
        <v>33</v>
      </c>
    </row>
    <row r="34" spans="1:1">
      <c r="A34">
        <v>34</v>
      </c>
    </row>
    <row r="35" spans="1:1">
      <c r="A35">
        <v>35</v>
      </c>
    </row>
    <row r="36" spans="1:1">
      <c r="A36">
        <v>36</v>
      </c>
    </row>
    <row r="37" spans="1:1">
      <c r="A37">
        <v>37</v>
      </c>
    </row>
    <row r="38" spans="1:1">
      <c r="A38">
        <v>38</v>
      </c>
    </row>
    <row r="39" spans="1:1">
      <c r="A39">
        <v>39</v>
      </c>
    </row>
    <row r="40" spans="1:1">
      <c r="A40">
        <v>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PROPOSAL PROJEK AKHIR</vt:lpstr>
      <vt:lpstr>PENILAIAN FASILITATOR</vt:lpstr>
      <vt:lpstr>PENILAIAN PROJEK AKHIR</vt:lpstr>
      <vt:lpstr>PEMBENTANGAN</vt:lpstr>
      <vt:lpstr>MARKAH</vt:lpstr>
      <vt:lpstr>CQI</vt:lpstr>
      <vt:lpstr>LAPORAN CQI</vt:lpstr>
      <vt:lpstr>CQI PROCESS</vt:lpstr>
      <vt:lpstr>Data</vt:lpstr>
      <vt:lpstr>GradePoint</vt:lpstr>
      <vt:lpstr>CQI!Print_Area</vt:lpstr>
      <vt:lpstr>'LAPORAN CQI'!Print_Area</vt:lpstr>
      <vt:lpstr>MARKAH!Print_Area</vt:lpstr>
      <vt:lpstr>CQI!Print_Titles</vt:lpstr>
      <vt:lpstr>MARKAH!Print_Titles</vt:lpstr>
      <vt:lpstr>PEMBENTANGAN!Print_Titles</vt:lpstr>
      <vt:lpstr>'PENILAIAN FASILITATOR'!Print_Titles</vt:lpstr>
      <vt:lpstr>'PENILAIAN PROJEK AKHIR'!Print_Titles</vt:lpstr>
      <vt:lpstr>'PROPOSAL PROJEK AKHIR'!Print_Titles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MOHD FIRDAUS BIN YAHAYA</cp:lastModifiedBy>
  <cp:lastPrinted>2020-07-15T09:46:07Z</cp:lastPrinted>
  <dcterms:created xsi:type="dcterms:W3CDTF">2017-08-16T15:52:01Z</dcterms:created>
  <dcterms:modified xsi:type="dcterms:W3CDTF">2023-12-10T04:11:56Z</dcterms:modified>
</cp:coreProperties>
</file>