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16DCC2E-A062-4120-AC78-ECD4669202EA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A95" i="5"/>
  <c r="H95" i="5" s="1"/>
  <c r="I95" i="5" s="1"/>
  <c r="J95" i="5" s="1"/>
  <c r="B95" i="5"/>
  <c r="R95" i="5" s="1"/>
  <c r="C95" i="5"/>
  <c r="L95" i="5"/>
  <c r="M95" i="5" s="1"/>
  <c r="N95" i="5" s="1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E95" i="5" l="1"/>
  <c r="F95" i="5" s="1"/>
  <c r="L80" i="5"/>
  <c r="D95" i="5"/>
  <c r="P95" i="5"/>
  <c r="O95" i="5"/>
  <c r="K95" i="5"/>
  <c r="G95" i="5"/>
  <c r="D81" i="5"/>
  <c r="L87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C71" i="11"/>
  <c r="Q78" i="10"/>
  <c r="G78" i="10" s="1"/>
  <c r="L81" i="5" s="1"/>
  <c r="C72" i="11"/>
  <c r="Q79" i="10"/>
  <c r="G79" i="10" s="1"/>
  <c r="L82" i="5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L90" i="5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F74" i="10" s="1"/>
  <c r="H77" i="5" s="1"/>
  <c r="C68" i="13"/>
  <c r="O75" i="10"/>
  <c r="C69" i="13"/>
  <c r="O76" i="10"/>
  <c r="C70" i="13"/>
  <c r="O77" i="10"/>
  <c r="C71" i="13"/>
  <c r="O78" i="10"/>
  <c r="C72" i="13"/>
  <c r="O79" i="10"/>
  <c r="C73" i="13"/>
  <c r="O80" i="10"/>
  <c r="F80" i="10" s="1"/>
  <c r="H83" i="5" s="1"/>
  <c r="C74" i="13"/>
  <c r="O81" i="10"/>
  <c r="C75" i="13"/>
  <c r="O82" i="10"/>
  <c r="F82" i="10" s="1"/>
  <c r="H85" i="5" s="1"/>
  <c r="C76" i="13"/>
  <c r="O83" i="10"/>
  <c r="C77" i="13"/>
  <c r="O84" i="10"/>
  <c r="C78" i="13"/>
  <c r="O85" i="10"/>
  <c r="C79" i="13"/>
  <c r="O86" i="10"/>
  <c r="C80" i="13"/>
  <c r="O87" i="10"/>
  <c r="C81" i="13"/>
  <c r="O88" i="10"/>
  <c r="F88" i="10" s="1"/>
  <c r="H91" i="5" s="1"/>
  <c r="C82" i="13"/>
  <c r="O89" i="10"/>
  <c r="F89" i="10" s="1"/>
  <c r="H92" i="5" s="1"/>
  <c r="C83" i="13"/>
  <c r="O90" i="10"/>
  <c r="C84" i="13"/>
  <c r="O91" i="10"/>
  <c r="N74" i="10"/>
  <c r="E74" i="10" s="1"/>
  <c r="D77" i="5" s="1"/>
  <c r="N75" i="10"/>
  <c r="E75" i="10" s="1"/>
  <c r="D78" i="5" s="1"/>
  <c r="N76" i="10"/>
  <c r="E76" i="10" s="1"/>
  <c r="D79" i="5" s="1"/>
  <c r="N77" i="10"/>
  <c r="E77" i="10" s="1"/>
  <c r="D80" i="5" s="1"/>
  <c r="N78" i="10"/>
  <c r="E78" i="10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D85" i="5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D90" i="5" s="1"/>
  <c r="N88" i="10"/>
  <c r="E88" i="10" s="1"/>
  <c r="D91" i="5" s="1"/>
  <c r="N89" i="10"/>
  <c r="N90" i="10"/>
  <c r="E90" i="10" s="1"/>
  <c r="D93" i="5" s="1"/>
  <c r="N91" i="10"/>
  <c r="E91" i="10" s="1"/>
  <c r="D94" i="5" s="1"/>
  <c r="P77" i="5" l="1"/>
  <c r="P91" i="5"/>
  <c r="F86" i="10"/>
  <c r="H89" i="5" s="1"/>
  <c r="P89" i="5" s="1"/>
  <c r="F78" i="10"/>
  <c r="H81" i="5" s="1"/>
  <c r="P81" i="5" s="1"/>
  <c r="Q81" i="5" s="1"/>
  <c r="S81" i="5" s="1"/>
  <c r="F84" i="10"/>
  <c r="H87" i="5" s="1"/>
  <c r="P87" i="5" s="1"/>
  <c r="P93" i="5"/>
  <c r="F76" i="10"/>
  <c r="H79" i="5" s="1"/>
  <c r="P79" i="5" s="1"/>
  <c r="F91" i="10"/>
  <c r="H94" i="5" s="1"/>
  <c r="T95" i="5"/>
  <c r="U95" i="5"/>
  <c r="V95" i="5" s="1"/>
  <c r="Q95" i="5"/>
  <c r="S95" i="5" s="1"/>
  <c r="P85" i="5"/>
  <c r="Q77" i="5"/>
  <c r="S77" i="5" s="1"/>
  <c r="U77" i="5"/>
  <c r="P83" i="5"/>
  <c r="U79" i="5"/>
  <c r="Q79" i="5"/>
  <c r="S79" i="5" s="1"/>
  <c r="Q86" i="5"/>
  <c r="S86" i="5" s="1"/>
  <c r="I91" i="10"/>
  <c r="K91" i="10" s="1"/>
  <c r="L91" i="10" s="1"/>
  <c r="G91" i="10"/>
  <c r="L94" i="5" s="1"/>
  <c r="F85" i="10"/>
  <c r="H88" i="5" s="1"/>
  <c r="P88" i="5" s="1"/>
  <c r="F75" i="10"/>
  <c r="H78" i="5" s="1"/>
  <c r="P78" i="5" s="1"/>
  <c r="H86" i="10"/>
  <c r="H78" i="10"/>
  <c r="F87" i="10"/>
  <c r="H90" i="5" s="1"/>
  <c r="P90" i="5" s="1"/>
  <c r="F81" i="10"/>
  <c r="H84" i="5" s="1"/>
  <c r="P84" i="5" s="1"/>
  <c r="F83" i="10"/>
  <c r="H86" i="5" s="1"/>
  <c r="P86" i="5" s="1"/>
  <c r="F77" i="10"/>
  <c r="H80" i="5" s="1"/>
  <c r="P80" i="5" s="1"/>
  <c r="H82" i="10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76" i="10"/>
  <c r="H91" i="10"/>
  <c r="H88" i="10"/>
  <c r="H80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T77" i="5" l="1"/>
  <c r="T86" i="5"/>
  <c r="M91" i="10"/>
  <c r="Q80" i="5"/>
  <c r="S80" i="5" s="1"/>
  <c r="U80" i="5"/>
  <c r="H84" i="10"/>
  <c r="U86" i="5"/>
  <c r="U82" i="5"/>
  <c r="Q82" i="5"/>
  <c r="S82" i="5" s="1"/>
  <c r="T82" i="5"/>
  <c r="U87" i="5"/>
  <c r="Q87" i="5"/>
  <c r="S87" i="5" s="1"/>
  <c r="T87" i="5"/>
  <c r="T89" i="5"/>
  <c r="U89" i="5"/>
  <c r="Q89" i="5"/>
  <c r="S89" i="5" s="1"/>
  <c r="Q84" i="5"/>
  <c r="S84" i="5" s="1"/>
  <c r="U84" i="5"/>
  <c r="T84" i="5"/>
  <c r="T78" i="5"/>
  <c r="Q78" i="5"/>
  <c r="S78" i="5" s="1"/>
  <c r="U78" i="5"/>
  <c r="Q88" i="5"/>
  <c r="S88" i="5" s="1"/>
  <c r="U88" i="5"/>
  <c r="T88" i="5"/>
  <c r="T81" i="5"/>
  <c r="Q93" i="5"/>
  <c r="S93" i="5" s="1"/>
  <c r="T93" i="5"/>
  <c r="U93" i="5"/>
  <c r="V93" i="5" s="1"/>
  <c r="H81" i="10"/>
  <c r="H87" i="10"/>
  <c r="P92" i="5"/>
  <c r="U81" i="5"/>
  <c r="V81" i="5" s="1"/>
  <c r="T79" i="5"/>
  <c r="V79" i="5" s="1"/>
  <c r="Q91" i="5"/>
  <c r="S91" i="5" s="1"/>
  <c r="T91" i="5"/>
  <c r="U91" i="5"/>
  <c r="T80" i="5"/>
  <c r="P94" i="5"/>
  <c r="Q90" i="5"/>
  <c r="S90" i="5" s="1"/>
  <c r="T90" i="5"/>
  <c r="U90" i="5"/>
  <c r="T85" i="5"/>
  <c r="U85" i="5"/>
  <c r="V85" i="5" s="1"/>
  <c r="Q85" i="5"/>
  <c r="S85" i="5" s="1"/>
  <c r="U83" i="5"/>
  <c r="T83" i="5"/>
  <c r="Q83" i="5"/>
  <c r="S83" i="5" s="1"/>
  <c r="V77" i="5"/>
  <c r="V87" i="5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86" i="5" l="1"/>
  <c r="V78" i="5"/>
  <c r="V82" i="5"/>
  <c r="V80" i="5"/>
  <c r="V84" i="5"/>
  <c r="V89" i="5"/>
  <c r="V88" i="5"/>
  <c r="V83" i="5"/>
  <c r="Q94" i="5"/>
  <c r="S94" i="5" s="1"/>
  <c r="T94" i="5"/>
  <c r="U94" i="5"/>
  <c r="V94" i="5" s="1"/>
  <c r="Q92" i="5"/>
  <c r="S92" i="5" s="1"/>
  <c r="T92" i="5"/>
  <c r="U92" i="5"/>
  <c r="V91" i="5"/>
  <c r="V90" i="5"/>
  <c r="B92" i="11"/>
  <c r="B93" i="12"/>
  <c r="B92" i="13"/>
  <c r="B92" i="16"/>
  <c r="D99" i="10"/>
  <c r="C92" i="11" s="1"/>
  <c r="C98" i="10"/>
  <c r="B91" i="16" s="1"/>
  <c r="C97" i="10"/>
  <c r="D98" i="10"/>
  <c r="V92" i="5" l="1"/>
  <c r="B92" i="12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59" i="12" l="1"/>
  <c r="L59" i="12" s="1"/>
  <c r="B69" i="5"/>
  <c r="R69" i="5" s="1"/>
  <c r="B56" i="12"/>
  <c r="L56" i="12" s="1"/>
  <c r="B66" i="5"/>
  <c r="R66" i="5" s="1"/>
  <c r="B55" i="12"/>
  <c r="L55" i="12" s="1"/>
  <c r="B65" i="5"/>
  <c r="R65" i="5" s="1"/>
  <c r="B61" i="11"/>
  <c r="L61" i="11" s="1"/>
  <c r="B71" i="5"/>
  <c r="R71" i="5" s="1"/>
  <c r="B57" i="11"/>
  <c r="L57" i="11" s="1"/>
  <c r="B67" i="5"/>
  <c r="R67" i="5" s="1"/>
  <c r="B62" i="11"/>
  <c r="L62" i="11" s="1"/>
  <c r="B72" i="5"/>
  <c r="R72" i="5" s="1"/>
  <c r="B54" i="11"/>
  <c r="L54" i="11" s="1"/>
  <c r="B64" i="5"/>
  <c r="R64" i="5" s="1"/>
  <c r="B53" i="11"/>
  <c r="L53" i="11" s="1"/>
  <c r="B63" i="5"/>
  <c r="R63" i="5" s="1"/>
  <c r="B52" i="12"/>
  <c r="L52" i="12" s="1"/>
  <c r="B62" i="5"/>
  <c r="R62" i="5" s="1"/>
  <c r="B51" i="12"/>
  <c r="L51" i="12" s="1"/>
  <c r="B61" i="5"/>
  <c r="R61" i="5" s="1"/>
  <c r="B60" i="12"/>
  <c r="L60" i="12" s="1"/>
  <c r="B70" i="5"/>
  <c r="R70" i="5" s="1"/>
  <c r="B58" i="11"/>
  <c r="L58" i="11" s="1"/>
  <c r="B68" i="5"/>
  <c r="R68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I70" i="10" l="1"/>
  <c r="K70" i="10" s="1"/>
  <c r="P73" i="5"/>
  <c r="U66" i="5"/>
  <c r="T66" i="5"/>
  <c r="Q66" i="5"/>
  <c r="S66" i="5" s="1"/>
  <c r="Q70" i="5"/>
  <c r="S70" i="5" s="1"/>
  <c r="T70" i="5"/>
  <c r="U70" i="5"/>
  <c r="T75" i="5"/>
  <c r="Q75" i="5"/>
  <c r="S75" i="5" s="1"/>
  <c r="U75" i="5"/>
  <c r="V75" i="5" s="1"/>
  <c r="T67" i="5"/>
  <c r="Q67" i="5"/>
  <c r="S67" i="5" s="1"/>
  <c r="U67" i="5"/>
  <c r="T61" i="5"/>
  <c r="U61" i="5"/>
  <c r="Q61" i="5"/>
  <c r="S61" i="5" s="1"/>
  <c r="Q69" i="5"/>
  <c r="S69" i="5" s="1"/>
  <c r="U69" i="5"/>
  <c r="T69" i="5"/>
  <c r="T62" i="5"/>
  <c r="U62" i="5"/>
  <c r="Q62" i="5"/>
  <c r="S62" i="5" s="1"/>
  <c r="U76" i="5"/>
  <c r="Q76" i="5"/>
  <c r="S76" i="5" s="1"/>
  <c r="T76" i="5"/>
  <c r="Q64" i="5"/>
  <c r="S64" i="5" s="1"/>
  <c r="T64" i="5"/>
  <c r="U64" i="5"/>
  <c r="V64" i="5" s="1"/>
  <c r="Q71" i="5"/>
  <c r="S71" i="5" s="1"/>
  <c r="U71" i="5"/>
  <c r="T71" i="5"/>
  <c r="T65" i="5"/>
  <c r="U65" i="5"/>
  <c r="V65" i="5" s="1"/>
  <c r="Q65" i="5"/>
  <c r="S65" i="5" s="1"/>
  <c r="Q73" i="5"/>
  <c r="S73" i="5" s="1"/>
  <c r="T73" i="5"/>
  <c r="U73" i="5"/>
  <c r="T68" i="5"/>
  <c r="U68" i="5"/>
  <c r="Q68" i="5"/>
  <c r="S68" i="5" s="1"/>
  <c r="T63" i="5"/>
  <c r="Q63" i="5"/>
  <c r="S63" i="5" s="1"/>
  <c r="U63" i="5"/>
  <c r="V63" i="5" s="1"/>
  <c r="Q74" i="5"/>
  <c r="S74" i="5" s="1"/>
  <c r="U74" i="5"/>
  <c r="T74" i="5"/>
  <c r="Q72" i="5"/>
  <c r="S72" i="5" s="1"/>
  <c r="U72" i="5"/>
  <c r="T72" i="5"/>
  <c r="H70" i="10"/>
  <c r="L72" i="10"/>
  <c r="M72" i="10"/>
  <c r="H72" i="10"/>
  <c r="H73" i="10"/>
  <c r="L71" i="10"/>
  <c r="M71" i="10"/>
  <c r="L73" i="10"/>
  <c r="M73" i="10"/>
  <c r="M70" i="10"/>
  <c r="L70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J13" i="10" s="1"/>
  <c r="V67" i="5" l="1"/>
  <c r="V61" i="5"/>
  <c r="V73" i="5"/>
  <c r="V69" i="5"/>
  <c r="V66" i="5"/>
  <c r="V62" i="5"/>
  <c r="V68" i="5"/>
  <c r="V70" i="5"/>
  <c r="V74" i="5"/>
  <c r="V71" i="5"/>
  <c r="V72" i="5"/>
  <c r="V76" i="5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E91" i="5" l="1"/>
  <c r="E93" i="5"/>
  <c r="E94" i="5"/>
  <c r="E92" i="5"/>
  <c r="I91" i="5"/>
  <c r="I92" i="5"/>
  <c r="I94" i="5"/>
  <c r="I93" i="5"/>
  <c r="M92" i="5"/>
  <c r="M91" i="5"/>
  <c r="M93" i="5"/>
  <c r="M94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N91" i="5" l="1"/>
  <c r="O91" i="5"/>
  <c r="O92" i="5"/>
  <c r="N92" i="5"/>
  <c r="N93" i="5"/>
  <c r="O93" i="5"/>
  <c r="K94" i="5"/>
  <c r="J94" i="5"/>
  <c r="K91" i="5"/>
  <c r="J91" i="5"/>
  <c r="G92" i="5"/>
  <c r="F92" i="5"/>
  <c r="K92" i="5"/>
  <c r="J92" i="5"/>
  <c r="F94" i="5"/>
  <c r="G94" i="5"/>
  <c r="N94" i="5"/>
  <c r="O94" i="5"/>
  <c r="J93" i="5"/>
  <c r="K93" i="5"/>
  <c r="F93" i="5"/>
  <c r="G93" i="5"/>
  <c r="F91" i="5"/>
  <c r="G91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<sst xmlns="http://schemas.openxmlformats.org/spreadsheetml/2006/main" count="270" uniqueCount="151">
  <si>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</si>
  <si>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</si>
  <si>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</si>
  <si>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</si>
  <si>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</si>
  <si>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</si>
  <si>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</si>
  <si>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</si>
  <si>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</si>
  <si>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</si>
  <si>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</si>
  <si>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</si>
  <si>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</si>
  <si>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</si>
  <si>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</si>
  <si>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</si>
  <si>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</si>
  <si>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</si>
  <si>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</si>
  <si>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</si>
  <si>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</si>
  <si>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</si>
  <si>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</si>
  <si>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</si>
  <si>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</si>
  <si>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</si>
  <si>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</si>
  <si>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</si>
  <si>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</si>
  <si>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</si>
  <si>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</si>
  <si>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</si>
  <si>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</si>
  <si>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</si>
  <si>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</si>
  <si>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</si>
  <si>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</si>
  <si>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</si>
  <si>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</si>
  <si>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</si>
  <si>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</si>
  <si>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</si>
  <si>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</si>
  <si>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</si>
  <si>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</si>
  <si>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</si>
  <si>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</si>
  <si>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</si>
  <si>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</si>
  <si>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</si>
  <si>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</si>
  <si>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</si>
  <si>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</si>
  <si>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</si>
  <si>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</si>
  <si>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</si>
  <si>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</si>
  <si>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</si>
  <si>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</si>
  <si>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</si>
  <si>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</si>
  <si>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</si>
  <si>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</si>
  <si>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</si>
  <si>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</si>
  <si>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</si>
  <si>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</si>
  <si>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</si>
  <si>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</si>
  <si>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</si>
  <si>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</si>
  <si>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</si>
  <si>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</si>
  <si>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</si>
  <si>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</si>
  <si>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</si>
  <si>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</si>
  <si>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</si>
  <si>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Mengamalkan nilai-nilai murni atau berkelakuan baik hanya dalam beberapa keadaan semasa pembentangan.</t>
  </si>
  <si>
    <t>Tidak mengamalkan nilai-nilai murni atau tidak berkelakuan baik sebagaimana sepatutnya semasa pembentangan.</t>
  </si>
  <si>
    <t>Mengamalkan nilai-nilai murni dan berkelakuan baik dalam banyak keadaan semasa pembentangan.</t>
  </si>
  <si>
    <t>Mengamalkan nilai-nilai murni dan berkelakuan baik dalam hampir semua keadaan semasa pembentangan.</t>
  </si>
  <si>
    <t>Sentiasa mengamalkan nilai-nilai murni dan berkelakuan baik dalam apa jua keadaan semasa pembentangan.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</si>
  <si>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</si>
  <si>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</si>
  <si>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</si>
  <si>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</si>
  <si>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</si>
  <si>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</si>
  <si>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</si>
  <si>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</si>
  <si>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</si>
  <si>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</si>
  <si>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</si>
  <si>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</si>
  <si>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</si>
  <si>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</si>
  <si>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</si>
  <si>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</si>
  <si>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</si>
  <si>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</si>
  <si>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</si>
  <si>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</si>
  <si>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</si>
  <si>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</si>
  <si>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RUBRIK PENILAIAN FASILITATOR - MEMPAMERKAN BUKTI JELAS TENTANG PENGETAHUAN DAN PEMAHAMAN KEPIMPINAN DALAM MELAKSANAKAN PROJEK (A3, KKM5)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</si>
  <si>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</si>
  <si>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</si>
  <si>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>RUBRIK KERTAS KERJA - MELENGKAPKAN TUGAS-TUGAS LEBIH AWAL DARIPADA JADUAL DENGAN MEWUJUDKAN PELAN DAN JADUAL WAKTU UNTUK MENYIAPKAN TUGASAN DALAM KERTAS CADANGAN PROJEK (A3, KKM8)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</si>
  <si>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</si>
  <si>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</si>
  <si>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</si>
  <si>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</si>
  <si>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</si>
  <si>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</si>
  <si>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</si>
  <si>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</si>
  <si>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</si>
  <si>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</si>
  <si>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</si>
  <si>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</si>
  <si>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>KKW 30251</t>
  </si>
  <si>
    <t>KOR -SUKARELAWAN POLIS V (KOR SUKSIS V)</t>
  </si>
  <si>
    <t>KKW 30261</t>
  </si>
  <si>
    <t>KOR -SUKARELAWAN POLIS VI (KOR SUKSIS VI)</t>
  </si>
  <si>
    <t>KKW 30351</t>
  </si>
  <si>
    <t>PALAPES UDARA V</t>
  </si>
  <si>
    <t>KKW 30361</t>
  </si>
  <si>
    <t>PALAPES UDARA VI</t>
  </si>
  <si>
    <t>KKW 30551</t>
  </si>
  <si>
    <t>PALAPES DARAT V</t>
  </si>
  <si>
    <t>KKW 30561</t>
  </si>
  <si>
    <t>PALAPES DARAT VI</t>
  </si>
  <si>
    <t>KKW 30651</t>
  </si>
  <si>
    <t>WATANIAH NEGARA V</t>
  </si>
  <si>
    <t>KKW 30661</t>
  </si>
  <si>
    <t>WATANIAH NEGARA VI</t>
  </si>
  <si>
    <t xml:space="preserve">Tidak berlaku agihan kerja dalam kalangan ahli kumpulan. </t>
  </si>
  <si>
    <t xml:space="preserve">Berlaku sedikit agihan kerja dalam kalangan ahli kumpulan. </t>
  </si>
  <si>
    <t>Berlaku agihan kerja yang memuaskan dalam kalangan ahli kumpulan.</t>
  </si>
  <si>
    <t xml:space="preserve"> Berlaku agihan kerja yang baik dalam kalangan ahli kumpulan. </t>
  </si>
  <si>
    <t>Berlaku agihan kerja yang sangat baik dalam kalangan ahli kumpulan.</t>
  </si>
  <si>
    <t xml:space="preserve">Tiada bukti jelas kebolehan memimpin anggota kumpulan secara berkesan dalam mencapai objektif. </t>
  </si>
  <si>
    <t xml:space="preserve">Boleh memimpin anggota kumpulan sehingga projek mencapai objektif tetapi dengan kesan yang terhad dan memerlukan penambahbaikan. </t>
  </si>
  <si>
    <t xml:space="preserve">Boleh memimpin anggota kumpulan sehingga projek mencapai objektif dengan berkesan yang baik dan memerlukan sedikit penambahbaikan. </t>
  </si>
  <si>
    <t>Boleh memimpin anggota kumpulan sehingga projek mencapai objektif dengan berkesan.</t>
  </si>
  <si>
    <t xml:space="preserve"> Mempamerkan bukti jelas kebolehan memimpin anggota kumpulan dengan berkesan dalam mencapai objektif.</t>
  </si>
  <si>
    <t>KAMPUS KOTA</t>
  </si>
  <si>
    <t>Semester I, 2023/2024</t>
  </si>
  <si>
    <t>CONAS</t>
  </si>
  <si>
    <t>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</si>
</sst>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0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25" fillId="0" borderId="0" xfId="0" applyFont="1" applyAlignment="1">
      <alignment horizontal="justify" vertical="center"/>
    </xf>
    <xf numFmtId="0" fontId="26" fillId="0" borderId="1" xfId="0" applyFont="1" applyBorder="1" applyAlignment="1">
      <alignment horizontal="center" vertical="top" wrapText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6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4" fillId="9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76448"/>
        <c:axId val="199977984"/>
      </c:barChart>
      <c:catAx>
        <c:axId val="19997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977984"/>
        <c:crosses val="autoZero"/>
        <c:auto val="1"/>
        <c:lblAlgn val="ctr"/>
        <c:lblOffset val="100"/>
        <c:noMultiLvlLbl val="0"/>
      </c:catAx>
      <c:valAx>
        <c:axId val="19997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97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1" t="s">
        <v>108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 ht="15" customHeight="1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63.75">
      <c r="D4" s="106" t="s">
        <v>76</v>
      </c>
      <c r="E4" s="116" t="s">
        <v>137</v>
      </c>
      <c r="F4" s="116" t="s">
        <v>138</v>
      </c>
      <c r="G4" s="116" t="s">
        <v>139</v>
      </c>
      <c r="H4" s="116" t="s">
        <v>140</v>
      </c>
      <c r="I4" s="116" t="s">
        <v>141</v>
      </c>
      <c r="J4" s="106" t="s">
        <v>43</v>
      </c>
    </row>
    <row r="5" spans="1:12" ht="15" customHeight="1">
      <c r="A5" s="69" t="s">
        <v>70</v>
      </c>
      <c r="B5" s="86" t="s">
        <v>71</v>
      </c>
      <c r="C5" s="88" t="s">
        <v>72</v>
      </c>
      <c r="D5" s="86">
        <v>4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86" t="s">
        <v>88</v>
      </c>
    </row>
    <row r="6" spans="1:12" ht="15" customHeight="1">
      <c r="A6" s="68">
        <v>1</v>
      </c>
      <c r="B6" s="76" t="str">
        <f>MARKAH!C13</f>
        <v/>
      </c>
      <c r="C6" s="92">
        <f>MARKAH!D13</f>
        <v>0</v>
      </c>
      <c r="D6" s="104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2">
        <f>MARKAH!D14</f>
        <v>0</v>
      </c>
      <c r="D7" s="104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2">
        <f>MARKAH!D15</f>
        <v>0</v>
      </c>
      <c r="D8" s="104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2">
        <f>MARKAH!D16</f>
        <v>0</v>
      </c>
      <c r="D9" s="104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2">
        <f>MARKAH!D17</f>
        <v>0</v>
      </c>
      <c r="D10" s="104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2">
        <f>MARKAH!D18</f>
        <v>0</v>
      </c>
      <c r="D11" s="104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2">
        <f>MARKAH!D19</f>
        <v>0</v>
      </c>
      <c r="D12" s="104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2">
        <f>MARKAH!D20</f>
        <v>0</v>
      </c>
      <c r="D13" s="104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2">
        <f>MARKAH!D21</f>
        <v>0</v>
      </c>
      <c r="D14" s="104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2">
        <f>MARKAH!D22</f>
        <v>0</v>
      </c>
      <c r="D15" s="104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2">
        <f>MARKAH!D23</f>
        <v>0</v>
      </c>
      <c r="D16" s="104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2">
        <f>MARKAH!D24</f>
        <v>0</v>
      </c>
      <c r="D17" s="104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2">
        <f>MARKAH!D25</f>
        <v>0</v>
      </c>
      <c r="D18" s="104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2">
        <f>MARKAH!D26</f>
        <v>0</v>
      </c>
      <c r="D19" s="104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2">
        <f>MARKAH!D27</f>
        <v>0</v>
      </c>
      <c r="D20" s="104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2">
        <f>MARKAH!D28</f>
        <v>0</v>
      </c>
      <c r="D21" s="104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2">
        <f>MARKAH!D29</f>
        <v>0</v>
      </c>
      <c r="D22" s="104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2">
        <f>MARKAH!D30</f>
        <v>0</v>
      </c>
      <c r="D23" s="104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2">
        <f>MARKAH!D31</f>
        <v>0</v>
      </c>
      <c r="D24" s="104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2">
        <f>MARKAH!D32</f>
        <v>0</v>
      </c>
      <c r="D25" s="104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2">
        <f>MARKAH!D33</f>
        <v>0</v>
      </c>
      <c r="D26" s="104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2">
        <f>MARKAH!D34</f>
        <v>0</v>
      </c>
      <c r="D27" s="104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2">
        <f>MARKAH!D35</f>
        <v>0</v>
      </c>
      <c r="D28" s="104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2">
        <f>MARKAH!D36</f>
        <v>0</v>
      </c>
      <c r="D29" s="104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2">
        <f>MARKAH!D37</f>
        <v>0</v>
      </c>
      <c r="D30" s="104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2">
        <f>MARKAH!D38</f>
        <v>0</v>
      </c>
      <c r="D31" s="104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2">
        <f>MARKAH!D39</f>
        <v>0</v>
      </c>
      <c r="D32" s="104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2">
        <f>MARKAH!D40</f>
        <v>0</v>
      </c>
      <c r="D33" s="104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2">
        <f>MARKAH!D41</f>
        <v>0</v>
      </c>
      <c r="D34" s="104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2">
        <f>MARKAH!D42</f>
        <v>0</v>
      </c>
      <c r="D35" s="104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2">
        <f>MARKAH!D43</f>
        <v>0</v>
      </c>
      <c r="D36" s="104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2">
        <f>MARKAH!D44</f>
        <v>0</v>
      </c>
      <c r="D37" s="104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2">
        <f>MARKAH!D45</f>
        <v>0</v>
      </c>
      <c r="D38" s="104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2">
        <f>MARKAH!D46</f>
        <v>0</v>
      </c>
      <c r="D39" s="104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2">
        <f>MARKAH!D47</f>
        <v>0</v>
      </c>
      <c r="D40" s="104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2">
        <f>MARKAH!D48</f>
        <v>0</v>
      </c>
      <c r="D41" s="104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2">
        <f>MARKAH!D49</f>
        <v>0</v>
      </c>
      <c r="D42" s="104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2">
        <f>MARKAH!D50</f>
        <v>0</v>
      </c>
      <c r="D43" s="104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2">
        <f>MARKAH!D51</f>
        <v>0</v>
      </c>
      <c r="D44" s="104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2">
        <f>MARKAH!D52</f>
        <v>0</v>
      </c>
      <c r="D45" s="104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2">
        <f>MARKAH!D53</f>
        <v>0</v>
      </c>
      <c r="D46" s="104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2">
        <f>MARKAH!D54</f>
        <v>0</v>
      </c>
      <c r="D47" s="104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2">
        <f>MARKAH!D55</f>
        <v>0</v>
      </c>
      <c r="D48" s="104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2">
        <f>MARKAH!D56</f>
        <v>0</v>
      </c>
      <c r="D49" s="104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2">
        <f>MARKAH!D57</f>
        <v>0</v>
      </c>
      <c r="D50" s="104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2">
        <f>MARKAH!D58</f>
        <v>0</v>
      </c>
      <c r="D51" s="104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2">
        <f>MARKAH!D59</f>
        <v>0</v>
      </c>
      <c r="D52" s="104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2">
        <f>MARKAH!D60</f>
        <v>0</v>
      </c>
      <c r="D53" s="104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2">
        <f>MARKAH!D61</f>
        <v>0</v>
      </c>
      <c r="D54" s="104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2">
        <f>MARKAH!D62</f>
        <v>0</v>
      </c>
      <c r="D55" s="104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2">
        <f>MARKAH!D63</f>
        <v>0</v>
      </c>
      <c r="D56" s="104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2">
        <f>MARKAH!D64</f>
        <v>0</v>
      </c>
      <c r="D57" s="104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2">
        <f>MARKAH!D65</f>
        <v>0</v>
      </c>
      <c r="D58" s="104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2">
        <f>MARKAH!D66</f>
        <v>0</v>
      </c>
      <c r="D59" s="104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2">
        <f>MARKAH!D67</f>
        <v>0</v>
      </c>
      <c r="D60" s="104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2">
        <f>MARKAH!D68</f>
        <v>0</v>
      </c>
      <c r="D61" s="104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2">
        <f>MARKAH!D69</f>
        <v>0</v>
      </c>
      <c r="D62" s="104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2">
        <f>MARKAH!D70</f>
        <v>0</v>
      </c>
      <c r="D63" s="104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2">
        <f>MARKAH!D71</f>
        <v>0</v>
      </c>
      <c r="D64" s="104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2">
        <f>MARKAH!D72</f>
        <v>0</v>
      </c>
      <c r="D65" s="104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2">
        <f>MARKAH!D73</f>
        <v>0</v>
      </c>
      <c r="D66" s="104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2">
        <f>MARKAH!D74</f>
        <v>0</v>
      </c>
      <c r="D67" s="104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2">
        <f>MARKAH!D75</f>
        <v>0</v>
      </c>
      <c r="D68" s="104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2">
        <f>MARKAH!D76</f>
        <v>0</v>
      </c>
      <c r="D69" s="104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2">
        <f>MARKAH!D77</f>
        <v>0</v>
      </c>
      <c r="D70" s="104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2">
        <f>MARKAH!D78</f>
        <v>0</v>
      </c>
      <c r="D71" s="104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2">
        <f>MARKAH!D79</f>
        <v>0</v>
      </c>
      <c r="D72" s="104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2">
        <f>MARKAH!D80</f>
        <v>0</v>
      </c>
      <c r="D73" s="104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2">
        <f>MARKAH!D81</f>
        <v>0</v>
      </c>
      <c r="D74" s="104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2">
        <f>MARKAH!D82</f>
        <v>0</v>
      </c>
      <c r="D75" s="104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2">
        <f>MARKAH!D83</f>
        <v>0</v>
      </c>
      <c r="D76" s="104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2">
        <f>MARKAH!D84</f>
        <v>0</v>
      </c>
      <c r="D77" s="104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2">
        <f>MARKAH!D85</f>
        <v>0</v>
      </c>
      <c r="D78" s="104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2">
        <f>MARKAH!D86</f>
        <v>0</v>
      </c>
      <c r="D79" s="104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2">
        <f>MARKAH!D87</f>
        <v>0</v>
      </c>
      <c r="D80" s="104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2">
        <f>MARKAH!D88</f>
        <v>0</v>
      </c>
      <c r="D81" s="104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2">
        <f>MARKAH!D89</f>
        <v>0</v>
      </c>
      <c r="D82" s="104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2">
        <f>MARKAH!D90</f>
        <v>0</v>
      </c>
      <c r="D83" s="104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2">
        <f>MARKAH!D91</f>
        <v>0</v>
      </c>
      <c r="D84" s="104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84</v>
      </c>
      <c r="D86" t="s">
        <v>86</v>
      </c>
    </row>
    <row r="89" spans="1:12" ht="15" customHeight="1">
      <c r="B89" t="s">
        <v>85</v>
      </c>
      <c r="D89" t="s">
        <v>87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2" t="s">
        <v>105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08" customHeight="1">
      <c r="D4" s="106" t="s">
        <v>76</v>
      </c>
      <c r="E4" s="116" t="s">
        <v>142</v>
      </c>
      <c r="F4" s="116" t="s">
        <v>143</v>
      </c>
      <c r="G4" s="116" t="s">
        <v>144</v>
      </c>
      <c r="H4" s="116" t="s">
        <v>145</v>
      </c>
      <c r="I4" s="116" t="s">
        <v>146</v>
      </c>
      <c r="J4" s="106" t="s">
        <v>43</v>
      </c>
    </row>
    <row r="5" spans="1:12">
      <c r="A5" s="69" t="s">
        <v>70</v>
      </c>
      <c r="B5" s="86" t="s">
        <v>71</v>
      </c>
      <c r="C5" s="90" t="s">
        <v>72</v>
      </c>
      <c r="D5" s="86">
        <v>4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86" t="s">
        <v>88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3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3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3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3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3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3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3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3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3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3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3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3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3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3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3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3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3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3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3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3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3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3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3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3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3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3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3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3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3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3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3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3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3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3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3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3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3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3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3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3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3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3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3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3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3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3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3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3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3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3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3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3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3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3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3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3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3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7" t="str">
        <f>MARKAH!C70</f>
        <v/>
      </c>
      <c r="C63" s="91">
        <f>MARKAH!D70</f>
        <v>0</v>
      </c>
      <c r="D63" s="105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3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3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3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3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3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3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3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3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3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3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3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3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3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3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3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3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3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3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3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3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3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84</v>
      </c>
      <c r="D87" t="s">
        <v>86</v>
      </c>
    </row>
    <row r="89" spans="1:12">
      <c r="B89" s="1" t="s">
        <v>85</v>
      </c>
      <c r="D89" t="s">
        <v>87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2" t="s">
        <v>107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73.25" customHeight="1">
      <c r="D4" s="106" t="s">
        <v>76</v>
      </c>
      <c r="E4" s="116" t="s">
        <v>142</v>
      </c>
      <c r="F4" s="116" t="s">
        <v>143</v>
      </c>
      <c r="G4" s="116" t="s">
        <v>144</v>
      </c>
      <c r="H4" s="116" t="s">
        <v>145</v>
      </c>
      <c r="I4" s="116" t="s">
        <v>146</v>
      </c>
      <c r="J4" s="106" t="s">
        <v>43</v>
      </c>
    </row>
    <row r="5" spans="1:12">
      <c r="A5" s="69" t="s">
        <v>70</v>
      </c>
      <c r="B5" s="86" t="s">
        <v>71</v>
      </c>
      <c r="C5" s="88" t="s">
        <v>72</v>
      </c>
      <c r="D5" s="86">
        <v>6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77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4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4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4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4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4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4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4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4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4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4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4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4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4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4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4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4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4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4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4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4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4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4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4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4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4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4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4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4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4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4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4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4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4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4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4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4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4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4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4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4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4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4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4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4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4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4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4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4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4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4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4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4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4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4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4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4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4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89">
        <f>MARKAH!D70</f>
        <v>0</v>
      </c>
      <c r="D63" s="104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4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4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4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4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4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4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4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4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4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4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4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4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4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4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4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4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4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4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4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4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4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84</v>
      </c>
      <c r="D88" t="s">
        <v>86</v>
      </c>
    </row>
    <row r="90" spans="1:12">
      <c r="B90" s="1" t="s">
        <v>85</v>
      </c>
      <c r="D90" t="s">
        <v>87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2" t="s">
        <v>106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02">
      <c r="D4" s="106" t="s">
        <v>76</v>
      </c>
      <c r="E4" s="116" t="s">
        <v>79</v>
      </c>
      <c r="F4" s="116" t="s">
        <v>78</v>
      </c>
      <c r="G4" s="116" t="s">
        <v>80</v>
      </c>
      <c r="H4" s="116" t="s">
        <v>81</v>
      </c>
      <c r="I4" s="116" t="s">
        <v>82</v>
      </c>
      <c r="J4" s="106" t="s">
        <v>43</v>
      </c>
      <c r="K4" s="71"/>
    </row>
    <row r="5" spans="1:12">
      <c r="A5" s="69" t="s">
        <v>70</v>
      </c>
      <c r="B5" s="86" t="s">
        <v>71</v>
      </c>
      <c r="C5" s="88" t="s">
        <v>72</v>
      </c>
      <c r="D5" s="77">
        <v>6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89">
        <f>MARKAH!D13</f>
        <v>0</v>
      </c>
      <c r="D6" s="103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89">
        <f>MARKAH!D14</f>
        <v>0</v>
      </c>
      <c r="D7" s="103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89">
        <f>MARKAH!D15</f>
        <v>0</v>
      </c>
      <c r="D8" s="103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89">
        <f>MARKAH!D16</f>
        <v>0</v>
      </c>
      <c r="D9" s="103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89">
        <f>MARKAH!D17</f>
        <v>0</v>
      </c>
      <c r="D10" s="103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89">
        <f>MARKAH!D18</f>
        <v>0</v>
      </c>
      <c r="D11" s="103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89">
        <f>MARKAH!D19</f>
        <v>0</v>
      </c>
      <c r="D12" s="103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89">
        <f>MARKAH!D20</f>
        <v>0</v>
      </c>
      <c r="D13" s="103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89">
        <f>MARKAH!D21</f>
        <v>0</v>
      </c>
      <c r="D14" s="103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89">
        <f>MARKAH!D22</f>
        <v>0</v>
      </c>
      <c r="D15" s="103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89">
        <f>MARKAH!D23</f>
        <v>0</v>
      </c>
      <c r="D16" s="103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89">
        <f>MARKAH!D24</f>
        <v>0</v>
      </c>
      <c r="D17" s="103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89">
        <f>MARKAH!D25</f>
        <v>0</v>
      </c>
      <c r="D18" s="103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89">
        <f>MARKAH!D26</f>
        <v>0</v>
      </c>
      <c r="D19" s="103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89">
        <f>MARKAH!D27</f>
        <v>0</v>
      </c>
      <c r="D20" s="103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89">
        <f>MARKAH!D28</f>
        <v>0</v>
      </c>
      <c r="D21" s="103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89">
        <f>MARKAH!D29</f>
        <v>0</v>
      </c>
      <c r="D22" s="103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89">
        <f>MARKAH!D30</f>
        <v>0</v>
      </c>
      <c r="D23" s="103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89">
        <f>MARKAH!D31</f>
        <v>0</v>
      </c>
      <c r="D24" s="103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89">
        <f>MARKAH!D32</f>
        <v>0</v>
      </c>
      <c r="D25" s="103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89">
        <f>MARKAH!D33</f>
        <v>0</v>
      </c>
      <c r="D26" s="103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89">
        <f>MARKAH!D34</f>
        <v>0</v>
      </c>
      <c r="D27" s="103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89">
        <f>MARKAH!D35</f>
        <v>0</v>
      </c>
      <c r="D28" s="103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89">
        <f>MARKAH!D36</f>
        <v>0</v>
      </c>
      <c r="D29" s="103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89">
        <f>MARKAH!D37</f>
        <v>0</v>
      </c>
      <c r="D30" s="103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89">
        <f>MARKAH!D38</f>
        <v>0</v>
      </c>
      <c r="D31" s="103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89">
        <f>MARKAH!D39</f>
        <v>0</v>
      </c>
      <c r="D32" s="103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89">
        <f>MARKAH!D40</f>
        <v>0</v>
      </c>
      <c r="D33" s="103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89">
        <f>MARKAH!D41</f>
        <v>0</v>
      </c>
      <c r="D34" s="103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89">
        <f>MARKAH!D42</f>
        <v>0</v>
      </c>
      <c r="D35" s="103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89">
        <f>MARKAH!D43</f>
        <v>0</v>
      </c>
      <c r="D36" s="103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89">
        <f>MARKAH!D44</f>
        <v>0</v>
      </c>
      <c r="D37" s="103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89">
        <f>MARKAH!D45</f>
        <v>0</v>
      </c>
      <c r="D38" s="103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89">
        <f>MARKAH!D46</f>
        <v>0</v>
      </c>
      <c r="D39" s="103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89">
        <f>MARKAH!D47</f>
        <v>0</v>
      </c>
      <c r="D40" s="103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89">
        <f>MARKAH!D48</f>
        <v>0</v>
      </c>
      <c r="D41" s="103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89">
        <f>MARKAH!D49</f>
        <v>0</v>
      </c>
      <c r="D42" s="103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89">
        <f>MARKAH!D50</f>
        <v>0</v>
      </c>
      <c r="D43" s="103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89">
        <f>MARKAH!D51</f>
        <v>0</v>
      </c>
      <c r="D44" s="103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89">
        <f>MARKAH!D52</f>
        <v>0</v>
      </c>
      <c r="D45" s="103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89">
        <f>MARKAH!D53</f>
        <v>0</v>
      </c>
      <c r="D46" s="103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89">
        <f>MARKAH!D54</f>
        <v>0</v>
      </c>
      <c r="D47" s="103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89">
        <f>MARKAH!D55</f>
        <v>0</v>
      </c>
      <c r="D48" s="103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89">
        <f>MARKAH!D56</f>
        <v>0</v>
      </c>
      <c r="D49" s="103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89">
        <f>MARKAH!D57</f>
        <v>0</v>
      </c>
      <c r="D50" s="103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89">
        <f>MARKAH!D58</f>
        <v>0</v>
      </c>
      <c r="D51" s="103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89">
        <f>MARKAH!D59</f>
        <v>0</v>
      </c>
      <c r="D52" s="103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89">
        <f>MARKAH!D60</f>
        <v>0</v>
      </c>
      <c r="D53" s="103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89">
        <f>MARKAH!D61</f>
        <v>0</v>
      </c>
      <c r="D54" s="103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89">
        <f>MARKAH!D62</f>
        <v>0</v>
      </c>
      <c r="D55" s="103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89">
        <f>MARKAH!D63</f>
        <v>0</v>
      </c>
      <c r="D56" s="103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89">
        <f>MARKAH!D64</f>
        <v>0</v>
      </c>
      <c r="D57" s="103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89">
        <f>MARKAH!D65</f>
        <v>0</v>
      </c>
      <c r="D58" s="103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89">
        <f>MARKAH!D66</f>
        <v>0</v>
      </c>
      <c r="D59" s="103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89">
        <f>MARKAH!D67</f>
        <v>0</v>
      </c>
      <c r="D60" s="103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89">
        <f>MARKAH!D68</f>
        <v>0</v>
      </c>
      <c r="D61" s="103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89">
        <f>MARKAH!D69</f>
        <v>0</v>
      </c>
      <c r="D62" s="103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89">
        <f>MARKAH!D70</f>
        <v>0</v>
      </c>
      <c r="D63" s="103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89">
        <f>MARKAH!D71</f>
        <v>0</v>
      </c>
      <c r="D64" s="103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89">
        <f>MARKAH!D72</f>
        <v>0</v>
      </c>
      <c r="D65" s="103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89">
        <f>MARKAH!D73</f>
        <v>0</v>
      </c>
      <c r="D66" s="103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89">
        <f>MARKAH!D74</f>
        <v>0</v>
      </c>
      <c r="D67" s="103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89">
        <f>MARKAH!D75</f>
        <v>0</v>
      </c>
      <c r="D68" s="103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89">
        <f>MARKAH!D76</f>
        <v>0</v>
      </c>
      <c r="D69" s="103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89">
        <f>MARKAH!D77</f>
        <v>0</v>
      </c>
      <c r="D70" s="103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89">
        <f>MARKAH!D78</f>
        <v>0</v>
      </c>
      <c r="D71" s="103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89">
        <f>MARKAH!D79</f>
        <v>0</v>
      </c>
      <c r="D72" s="103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89">
        <f>MARKAH!D80</f>
        <v>0</v>
      </c>
      <c r="D73" s="103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89">
        <f>MARKAH!D81</f>
        <v>0</v>
      </c>
      <c r="D74" s="103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89">
        <f>MARKAH!D82</f>
        <v>0</v>
      </c>
      <c r="D75" s="103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89">
        <f>MARKAH!D83</f>
        <v>0</v>
      </c>
      <c r="D76" s="103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89">
        <f>MARKAH!D84</f>
        <v>0</v>
      </c>
      <c r="D77" s="103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89">
        <f>MARKAH!D85</f>
        <v>0</v>
      </c>
      <c r="D78" s="103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89">
        <f>MARKAH!D86</f>
        <v>0</v>
      </c>
      <c r="D79" s="103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89">
        <f>MARKAH!D87</f>
        <v>0</v>
      </c>
      <c r="D80" s="103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89">
        <f>MARKAH!D88</f>
        <v>0</v>
      </c>
      <c r="D81" s="103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89">
        <f>MARKAH!D89</f>
        <v>0</v>
      </c>
      <c r="D82" s="103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89">
        <f>MARKAH!D90</f>
        <v>0</v>
      </c>
      <c r="D83" s="103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89">
        <f>MARKAH!D91</f>
        <v>0</v>
      </c>
      <c r="D84" s="103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84</v>
      </c>
      <c r="D87" t="s">
        <v>86</v>
      </c>
    </row>
    <row r="88" spans="1:12">
      <c r="B88" s="80"/>
    </row>
    <row r="89" spans="1:12">
      <c r="B89" s="80" t="s">
        <v>85</v>
      </c>
      <c r="D89" t="s">
        <v>87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zoomScaleNormal="100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91</v>
      </c>
      <c r="D1" s="82" t="s">
        <v>148</v>
      </c>
      <c r="S1" s="93" t="str">
        <f>IF(H12&lt;&gt;100%,"Your total CLO weightage is not 100%","")</f>
        <v/>
      </c>
    </row>
    <row r="2" spans="1:37">
      <c r="A2" s="52" t="s">
        <v>17</v>
      </c>
      <c r="B2" s="52"/>
      <c r="C2" s="7" t="s">
        <v>91</v>
      </c>
      <c r="D2" s="82"/>
      <c r="S2" s="93" t="str">
        <f>IF(K12&lt;&gt;100%,"Your total CW+FINAL is not 100%","")</f>
        <v/>
      </c>
    </row>
    <row r="3" spans="1:37">
      <c r="A3" s="52" t="s">
        <v>46</v>
      </c>
      <c r="B3" s="52"/>
      <c r="C3" s="7" t="s">
        <v>91</v>
      </c>
      <c r="D3" s="82"/>
    </row>
    <row r="4" spans="1:37">
      <c r="A4" s="52" t="s">
        <v>20</v>
      </c>
      <c r="B4" s="52"/>
      <c r="C4" s="7" t="s">
        <v>91</v>
      </c>
      <c r="D4" s="82"/>
    </row>
    <row r="5" spans="1:37">
      <c r="A5" s="52" t="s">
        <v>19</v>
      </c>
      <c r="B5" s="52"/>
      <c r="C5" s="7" t="s">
        <v>91</v>
      </c>
      <c r="D5" s="94" t="str">
        <f>IF(D4="","",VLOOKUP(D4,Data!$H$4:$I$20,2,FALSE))</f>
        <v/>
      </c>
    </row>
    <row r="6" spans="1:37">
      <c r="A6" s="52" t="s">
        <v>47</v>
      </c>
      <c r="B6" s="52"/>
      <c r="C6" s="7" t="s">
        <v>91</v>
      </c>
      <c r="D6" s="82"/>
    </row>
    <row r="7" spans="1:37">
      <c r="A7" s="123" t="s">
        <v>90</v>
      </c>
      <c r="B7" s="123"/>
      <c r="C7" s="7" t="s">
        <v>91</v>
      </c>
      <c r="D7" s="83"/>
    </row>
    <row r="8" spans="1:37">
      <c r="A8" s="123" t="s">
        <v>103</v>
      </c>
      <c r="B8" s="123"/>
      <c r="C8" s="7" t="s">
        <v>91</v>
      </c>
      <c r="D8" s="83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149</v>
      </c>
      <c r="O10" s="47" t="s">
        <v>150</v>
      </c>
      <c r="P10" s="47" t="s">
        <v>149</v>
      </c>
      <c r="Q10" s="47" t="s">
        <v>150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20" t="s">
        <v>149</v>
      </c>
      <c r="J11" s="50" t="s">
        <v>150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104</v>
      </c>
      <c r="Q11" s="49" t="s">
        <v>74</v>
      </c>
      <c r="R11" s="48"/>
    </row>
    <row r="12" spans="1:37" s="44" customFormat="1">
      <c r="A12" s="11" t="s">
        <v>0</v>
      </c>
      <c r="B12" s="11" t="s">
        <v>89</v>
      </c>
      <c r="C12" s="12" t="s">
        <v>63</v>
      </c>
      <c r="D12" s="11" t="s">
        <v>1</v>
      </c>
      <c r="E12" s="95">
        <f>SUMIF($N$9:$X$9,E11,$N$12:$X$12)</f>
        <v>0.2</v>
      </c>
      <c r="F12" s="95">
        <f>SUMIF($N$9:$X$9,F11,$N$12:$X$12)</f>
        <v>0.5</v>
      </c>
      <c r="G12" s="95">
        <f>SUMIF($N$9:$X$9,G11,$N$12:$X$12)</f>
        <v>0.3</v>
      </c>
      <c r="H12" s="95">
        <f>SUM(E12:G12)</f>
        <v>1</v>
      </c>
      <c r="I12" s="96">
        <f>SUMIF($N10:$Y10,I11,$N$12:$Y$12)</f>
        <v>0.5</v>
      </c>
      <c r="J12" s="96">
        <f>SUMIF($N10:$Y10,J11,$N$12:$Y$12)</f>
        <v>0.5</v>
      </c>
      <c r="K12" s="97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9"/>
      <c r="C13" s="117" t="str">
        <f>RIGHT(B13, 6)</f>
        <v/>
      </c>
      <c r="D13" s="118"/>
      <c r="E13" s="98">
        <f t="shared" ref="E13:E44" si="0">IF(ISNUMBER(A13),SUMIF($N$9:$Y$9,$E$11,$N13:$Y13),"")</f>
        <v>0</v>
      </c>
      <c r="F13" s="98">
        <f t="shared" ref="F13:F44" si="1">IF(ISNUMBER(A13),SUMIF($N$9:$Y$9,$F$11,$N13:$Y13),"")</f>
        <v>0</v>
      </c>
      <c r="G13" s="98">
        <f t="shared" ref="G13:G44" si="2">IF(ISNUMBER(A13),SUMIF($N$9:$Y$9,$G$11,$N13:$Y13),"")</f>
        <v>0</v>
      </c>
      <c r="H13" s="99">
        <f>IF(ISNUMBER(CEILING(G13+F13+E13,1)),CEILING(G13+F13+E13,1),"")</f>
        <v>0</v>
      </c>
      <c r="I13" s="152">
        <f t="shared" ref="I13:I44" si="3">IF(ISNUMBER(A13),SUMIF($N$10:$Y$10,$I$11,$N13:$Y13),"")</f>
        <v>0</v>
      </c>
      <c r="J13" s="98">
        <f t="shared" ref="J13:J44" si="4">IF(ISNUMBER(A13),SUMIF($N$10:$Y$10,$J$11,$N13:$Y13),"")</f>
        <v>0</v>
      </c>
      <c r="K13" s="98">
        <f>IF(ISNUMBER(CEILING(I13+J13,1)),CEILING(I13+J13,1),"")</f>
        <v>0</v>
      </c>
      <c r="L13" s="98" t="str">
        <f t="shared" ref="L13" si="5">IF(ISNUMBER(K13),VLOOKUP(K13,GradePoint,2),"")</f>
        <v>F</v>
      </c>
      <c r="M13" s="98">
        <f t="shared" ref="M13" si="6">IF(ISNUMBER(K13),VLOOKUP(K13,GradePoint,3),"")</f>
        <v>0</v>
      </c>
      <c r="N13" s="98">
        <f>'PROPOSAL PROJEK AKHIR'!J6</f>
        <v>0</v>
      </c>
      <c r="O13" s="98">
        <f>'PENILAIAN FASILITATOR'!J6</f>
        <v>0</v>
      </c>
      <c r="P13" s="98">
        <f>'PENILAIAN PROJEK AKHIR'!J6</f>
        <v>0</v>
      </c>
      <c r="Q13" s="98">
        <f>PEMBENTANGAN!J6</f>
        <v>0</v>
      </c>
    </row>
    <row r="14" spans="1:37" ht="20.100000000000001" customHeight="1">
      <c r="A14" s="6">
        <v>2</v>
      </c>
      <c r="B14" s="119"/>
      <c r="C14" s="117" t="str">
        <f t="shared" ref="C14:C69" si="7">RIGHT(B14, 6)</f>
        <v/>
      </c>
      <c r="D14" s="118"/>
      <c r="E14" s="98">
        <f t="shared" si="0"/>
        <v>0</v>
      </c>
      <c r="F14" s="98">
        <f t="shared" si="1"/>
        <v>0</v>
      </c>
      <c r="G14" s="98">
        <f t="shared" si="2"/>
        <v>0</v>
      </c>
      <c r="H14" s="99">
        <f t="shared" ref="H14:H20" si="8">IF(ISNUMBER(CEILING(G14+F14+E14,1)),CEILING(G14+F14+E14,1),"")</f>
        <v>0</v>
      </c>
      <c r="I14" s="152">
        <f t="shared" si="3"/>
        <v>0</v>
      </c>
      <c r="J14" s="98">
        <f t="shared" si="4"/>
        <v>0</v>
      </c>
      <c r="K14" s="98">
        <f t="shared" ref="K14:K20" si="9">IF(ISNUMBER(CEILING(I14+J14,1)),CEILING(I14+J14,1),"")</f>
        <v>0</v>
      </c>
      <c r="L14" s="98" t="str">
        <f t="shared" ref="L14:L20" si="10">IF(ISNUMBER(K14),VLOOKUP(K14,GradePoint,2),"")</f>
        <v>F</v>
      </c>
      <c r="M14" s="98">
        <f t="shared" ref="M14:M20" si="11">IF(ISNUMBER(K14),VLOOKUP(K14,GradePoint,3),"")</f>
        <v>0</v>
      </c>
      <c r="N14" s="98">
        <f>'PROPOSAL PROJEK AKHIR'!J7</f>
        <v>0</v>
      </c>
      <c r="O14" s="98">
        <f>'PENILAIAN FASILITATOR'!J7</f>
        <v>0</v>
      </c>
      <c r="P14" s="98">
        <f>'PENILAIAN PROJEK AKHIR'!J7</f>
        <v>0</v>
      </c>
      <c r="Q14" s="98">
        <f>PEMBENTANGAN!J7</f>
        <v>0</v>
      </c>
    </row>
    <row r="15" spans="1:37" ht="20.100000000000001" customHeight="1">
      <c r="A15" s="6">
        <v>3</v>
      </c>
      <c r="B15" s="119"/>
      <c r="C15" s="117" t="str">
        <f t="shared" si="7"/>
        <v/>
      </c>
      <c r="D15" s="118"/>
      <c r="E15" s="98">
        <f t="shared" si="0"/>
        <v>0</v>
      </c>
      <c r="F15" s="98">
        <f t="shared" si="1"/>
        <v>0</v>
      </c>
      <c r="G15" s="98">
        <f t="shared" si="2"/>
        <v>0</v>
      </c>
      <c r="H15" s="99">
        <f t="shared" si="8"/>
        <v>0</v>
      </c>
      <c r="I15" s="152">
        <f t="shared" si="3"/>
        <v>0</v>
      </c>
      <c r="J15" s="98">
        <f t="shared" si="4"/>
        <v>0</v>
      </c>
      <c r="K15" s="98">
        <f t="shared" si="9"/>
        <v>0</v>
      </c>
      <c r="L15" s="98" t="str">
        <f t="shared" si="10"/>
        <v>F</v>
      </c>
      <c r="M15" s="98">
        <f t="shared" si="11"/>
        <v>0</v>
      </c>
      <c r="N15" s="98">
        <f>'PROPOSAL PROJEK AKHIR'!J8</f>
        <v>0</v>
      </c>
      <c r="O15" s="98">
        <f>'PENILAIAN FASILITATOR'!J8</f>
        <v>0</v>
      </c>
      <c r="P15" s="98">
        <f>'PENILAIAN PROJEK AKHIR'!J8</f>
        <v>0</v>
      </c>
      <c r="Q15" s="98">
        <f>PEMBENTANGAN!J8</f>
        <v>0</v>
      </c>
    </row>
    <row r="16" spans="1:37" ht="20.100000000000001" customHeight="1">
      <c r="A16" s="6">
        <v>4</v>
      </c>
      <c r="B16" s="119"/>
      <c r="C16" s="117" t="str">
        <f t="shared" si="7"/>
        <v/>
      </c>
      <c r="D16" s="118"/>
      <c r="E16" s="98">
        <f t="shared" si="0"/>
        <v>0</v>
      </c>
      <c r="F16" s="98">
        <f t="shared" si="1"/>
        <v>0</v>
      </c>
      <c r="G16" s="98">
        <f t="shared" si="2"/>
        <v>0</v>
      </c>
      <c r="H16" s="99">
        <f t="shared" si="8"/>
        <v>0</v>
      </c>
      <c r="I16" s="152">
        <f t="shared" si="3"/>
        <v>0</v>
      </c>
      <c r="J16" s="98">
        <f t="shared" si="4"/>
        <v>0</v>
      </c>
      <c r="K16" s="98">
        <f t="shared" si="9"/>
        <v>0</v>
      </c>
      <c r="L16" s="98" t="str">
        <f t="shared" si="10"/>
        <v>F</v>
      </c>
      <c r="M16" s="98">
        <f t="shared" si="11"/>
        <v>0</v>
      </c>
      <c r="N16" s="98">
        <f>'PROPOSAL PROJEK AKHIR'!J9</f>
        <v>0</v>
      </c>
      <c r="O16" s="98">
        <f>'PENILAIAN FASILITATOR'!J9</f>
        <v>0</v>
      </c>
      <c r="P16" s="98">
        <f>'PENILAIAN PROJEK AKHIR'!J9</f>
        <v>0</v>
      </c>
      <c r="Q16" s="98">
        <f>PEMBENTANGAN!J9</f>
        <v>0</v>
      </c>
    </row>
    <row r="17" spans="1:17" ht="20.100000000000001" customHeight="1">
      <c r="A17" s="6">
        <v>5</v>
      </c>
      <c r="B17" s="119"/>
      <c r="C17" s="117" t="str">
        <f t="shared" si="7"/>
        <v/>
      </c>
      <c r="D17" s="118"/>
      <c r="E17" s="98">
        <f t="shared" si="0"/>
        <v>0</v>
      </c>
      <c r="F17" s="98">
        <f t="shared" si="1"/>
        <v>0</v>
      </c>
      <c r="G17" s="98">
        <f t="shared" si="2"/>
        <v>0</v>
      </c>
      <c r="H17" s="99">
        <f t="shared" si="8"/>
        <v>0</v>
      </c>
      <c r="I17" s="152">
        <f t="shared" si="3"/>
        <v>0</v>
      </c>
      <c r="J17" s="98">
        <f t="shared" si="4"/>
        <v>0</v>
      </c>
      <c r="K17" s="98">
        <f t="shared" si="9"/>
        <v>0</v>
      </c>
      <c r="L17" s="98" t="str">
        <f t="shared" si="10"/>
        <v>F</v>
      </c>
      <c r="M17" s="98">
        <f t="shared" si="11"/>
        <v>0</v>
      </c>
      <c r="N17" s="98">
        <f>'PROPOSAL PROJEK AKHIR'!J10</f>
        <v>0</v>
      </c>
      <c r="O17" s="98">
        <f>'PENILAIAN FASILITATOR'!J10</f>
        <v>0</v>
      </c>
      <c r="P17" s="98">
        <f>'PENILAIAN PROJEK AKHIR'!J10</f>
        <v>0</v>
      </c>
      <c r="Q17" s="98">
        <f>PEMBENTANGAN!J10</f>
        <v>0</v>
      </c>
    </row>
    <row r="18" spans="1:17" ht="20.100000000000001" customHeight="1">
      <c r="A18" s="6">
        <v>6</v>
      </c>
      <c r="B18" s="119"/>
      <c r="C18" s="117" t="str">
        <f t="shared" si="7"/>
        <v/>
      </c>
      <c r="D18" s="118"/>
      <c r="E18" s="98">
        <f t="shared" si="0"/>
        <v>0</v>
      </c>
      <c r="F18" s="98">
        <f t="shared" si="1"/>
        <v>0</v>
      </c>
      <c r="G18" s="98">
        <f t="shared" si="2"/>
        <v>0</v>
      </c>
      <c r="H18" s="99">
        <f t="shared" si="8"/>
        <v>0</v>
      </c>
      <c r="I18" s="152">
        <f t="shared" si="3"/>
        <v>0</v>
      </c>
      <c r="J18" s="98">
        <f t="shared" si="4"/>
        <v>0</v>
      </c>
      <c r="K18" s="98">
        <f t="shared" si="9"/>
        <v>0</v>
      </c>
      <c r="L18" s="98" t="str">
        <f t="shared" si="10"/>
        <v>F</v>
      </c>
      <c r="M18" s="98">
        <f t="shared" si="11"/>
        <v>0</v>
      </c>
      <c r="N18" s="98">
        <f>'PROPOSAL PROJEK AKHIR'!J11</f>
        <v>0</v>
      </c>
      <c r="O18" s="98">
        <f>'PENILAIAN FASILITATOR'!J11</f>
        <v>0</v>
      </c>
      <c r="P18" s="98">
        <f>'PENILAIAN PROJEK AKHIR'!J11</f>
        <v>0</v>
      </c>
      <c r="Q18" s="98">
        <f>PEMBENTANGAN!J11</f>
        <v>0</v>
      </c>
    </row>
    <row r="19" spans="1:17" ht="20.100000000000001" customHeight="1">
      <c r="A19" s="6">
        <v>7</v>
      </c>
      <c r="B19" s="119"/>
      <c r="C19" s="117" t="str">
        <f t="shared" si="7"/>
        <v/>
      </c>
      <c r="D19" s="118"/>
      <c r="E19" s="98">
        <f t="shared" si="0"/>
        <v>0</v>
      </c>
      <c r="F19" s="98">
        <f t="shared" si="1"/>
        <v>0</v>
      </c>
      <c r="G19" s="98">
        <f t="shared" si="2"/>
        <v>0</v>
      </c>
      <c r="H19" s="99">
        <f t="shared" si="8"/>
        <v>0</v>
      </c>
      <c r="I19" s="152">
        <f t="shared" si="3"/>
        <v>0</v>
      </c>
      <c r="J19" s="98">
        <f t="shared" si="4"/>
        <v>0</v>
      </c>
      <c r="K19" s="98">
        <f t="shared" si="9"/>
        <v>0</v>
      </c>
      <c r="L19" s="98" t="str">
        <f t="shared" si="10"/>
        <v>F</v>
      </c>
      <c r="M19" s="98">
        <f t="shared" si="11"/>
        <v>0</v>
      </c>
      <c r="N19" s="98">
        <f>'PROPOSAL PROJEK AKHIR'!J12</f>
        <v>0</v>
      </c>
      <c r="O19" s="98">
        <f>'PENILAIAN FASILITATOR'!J12</f>
        <v>0</v>
      </c>
      <c r="P19" s="98">
        <f>'PENILAIAN PROJEK AKHIR'!J12</f>
        <v>0</v>
      </c>
      <c r="Q19" s="98">
        <f>PEMBENTANGAN!J12</f>
        <v>0</v>
      </c>
    </row>
    <row r="20" spans="1:17" ht="20.100000000000001" customHeight="1">
      <c r="A20" s="6">
        <v>8</v>
      </c>
      <c r="B20" s="119"/>
      <c r="C20" s="117" t="str">
        <f t="shared" si="7"/>
        <v/>
      </c>
      <c r="D20" s="118"/>
      <c r="E20" s="98">
        <f t="shared" si="0"/>
        <v>0</v>
      </c>
      <c r="F20" s="98">
        <f t="shared" si="1"/>
        <v>0</v>
      </c>
      <c r="G20" s="98">
        <f t="shared" si="2"/>
        <v>0</v>
      </c>
      <c r="H20" s="99">
        <f t="shared" si="8"/>
        <v>0</v>
      </c>
      <c r="I20" s="152">
        <f t="shared" si="3"/>
        <v>0</v>
      </c>
      <c r="J20" s="98">
        <f t="shared" si="4"/>
        <v>0</v>
      </c>
      <c r="K20" s="98">
        <f t="shared" si="9"/>
        <v>0</v>
      </c>
      <c r="L20" s="98" t="str">
        <f t="shared" si="10"/>
        <v>F</v>
      </c>
      <c r="M20" s="98">
        <f t="shared" si="11"/>
        <v>0</v>
      </c>
      <c r="N20" s="98">
        <f>'PROPOSAL PROJEK AKHIR'!J13</f>
        <v>0</v>
      </c>
      <c r="O20" s="98">
        <f>'PENILAIAN FASILITATOR'!J13</f>
        <v>0</v>
      </c>
      <c r="P20" s="98">
        <f>'PENILAIAN PROJEK AKHIR'!J13</f>
        <v>0</v>
      </c>
      <c r="Q20" s="98">
        <f>PEMBENTANGAN!J13</f>
        <v>0</v>
      </c>
    </row>
    <row r="21" spans="1:17" ht="20.100000000000001" customHeight="1">
      <c r="A21" s="6">
        <v>9</v>
      </c>
      <c r="B21" s="119"/>
      <c r="C21" s="117" t="str">
        <f t="shared" si="7"/>
        <v/>
      </c>
      <c r="D21" s="118"/>
      <c r="E21" s="98">
        <f t="shared" si="0"/>
        <v>0</v>
      </c>
      <c r="F21" s="98">
        <f t="shared" si="1"/>
        <v>0</v>
      </c>
      <c r="G21" s="98">
        <f t="shared" si="2"/>
        <v>0</v>
      </c>
      <c r="H21" s="99">
        <f t="shared" ref="H21:H46" si="12">IF(ISNUMBER(CEILING(G21+F21+E21,1)),CEILING(G21+F21+E21,1),"")</f>
        <v>0</v>
      </c>
      <c r="I21" s="152">
        <f t="shared" si="3"/>
        <v>0</v>
      </c>
      <c r="J21" s="98">
        <f t="shared" si="4"/>
        <v>0</v>
      </c>
      <c r="K21" s="98">
        <f t="shared" ref="K21:K46" si="13">IF(ISNUMBER(CEILING(I21+J21,1)),CEILING(I21+J21,1),"")</f>
        <v>0</v>
      </c>
      <c r="L21" s="98" t="str">
        <f t="shared" ref="L21:L54" si="14">IF(ISNUMBER(K21),VLOOKUP(K21,GradePoint,2),"")</f>
        <v>F</v>
      </c>
      <c r="M21" s="98">
        <f t="shared" ref="M21:M54" si="15">IF(ISNUMBER(K21),VLOOKUP(K21,GradePoint,3),"")</f>
        <v>0</v>
      </c>
      <c r="N21" s="98">
        <f>'PROPOSAL PROJEK AKHIR'!J14</f>
        <v>0</v>
      </c>
      <c r="O21" s="98">
        <f>'PENILAIAN FASILITATOR'!J14</f>
        <v>0</v>
      </c>
      <c r="P21" s="98">
        <f>'PENILAIAN PROJEK AKHIR'!J14</f>
        <v>0</v>
      </c>
      <c r="Q21" s="98">
        <f>PEMBENTANGAN!J14</f>
        <v>0</v>
      </c>
    </row>
    <row r="22" spans="1:17" ht="20.100000000000001" customHeight="1">
      <c r="A22" s="6">
        <v>10</v>
      </c>
      <c r="B22" s="119"/>
      <c r="C22" s="117" t="str">
        <f t="shared" si="7"/>
        <v/>
      </c>
      <c r="D22" s="118"/>
      <c r="E22" s="98">
        <f t="shared" si="0"/>
        <v>0</v>
      </c>
      <c r="F22" s="98">
        <f t="shared" si="1"/>
        <v>0</v>
      </c>
      <c r="G22" s="98">
        <f t="shared" si="2"/>
        <v>0</v>
      </c>
      <c r="H22" s="99">
        <f t="shared" si="12"/>
        <v>0</v>
      </c>
      <c r="I22" s="152">
        <f t="shared" si="3"/>
        <v>0</v>
      </c>
      <c r="J22" s="98">
        <f t="shared" si="4"/>
        <v>0</v>
      </c>
      <c r="K22" s="98">
        <f t="shared" si="13"/>
        <v>0</v>
      </c>
      <c r="L22" s="98" t="str">
        <f t="shared" si="14"/>
        <v>F</v>
      </c>
      <c r="M22" s="98">
        <f t="shared" si="15"/>
        <v>0</v>
      </c>
      <c r="N22" s="98">
        <f>'PROPOSAL PROJEK AKHIR'!J15</f>
        <v>0</v>
      </c>
      <c r="O22" s="98">
        <f>'PENILAIAN FASILITATOR'!J15</f>
        <v>0</v>
      </c>
      <c r="P22" s="98">
        <f>'PENILAIAN PROJEK AKHIR'!J15</f>
        <v>0</v>
      </c>
      <c r="Q22" s="98">
        <f>PEMBENTANGAN!J15</f>
        <v>0</v>
      </c>
    </row>
    <row r="23" spans="1:17" ht="20.100000000000001" customHeight="1">
      <c r="A23" s="6">
        <v>11</v>
      </c>
      <c r="B23" s="119"/>
      <c r="C23" s="117" t="str">
        <f t="shared" si="7"/>
        <v/>
      </c>
      <c r="D23" s="118"/>
      <c r="E23" s="98">
        <f t="shared" si="0"/>
        <v>0</v>
      </c>
      <c r="F23" s="98">
        <f t="shared" si="1"/>
        <v>0</v>
      </c>
      <c r="G23" s="98">
        <f t="shared" si="2"/>
        <v>0</v>
      </c>
      <c r="H23" s="99">
        <f t="shared" si="12"/>
        <v>0</v>
      </c>
      <c r="I23" s="152">
        <f t="shared" si="3"/>
        <v>0</v>
      </c>
      <c r="J23" s="98">
        <f t="shared" si="4"/>
        <v>0</v>
      </c>
      <c r="K23" s="98">
        <f t="shared" si="13"/>
        <v>0</v>
      </c>
      <c r="L23" s="98" t="str">
        <f t="shared" si="14"/>
        <v>F</v>
      </c>
      <c r="M23" s="98">
        <f t="shared" si="15"/>
        <v>0</v>
      </c>
      <c r="N23" s="98">
        <f>'PROPOSAL PROJEK AKHIR'!J16</f>
        <v>0</v>
      </c>
      <c r="O23" s="98">
        <f>'PENILAIAN FASILITATOR'!J16</f>
        <v>0</v>
      </c>
      <c r="P23" s="98">
        <f>'PENILAIAN PROJEK AKHIR'!J16</f>
        <v>0</v>
      </c>
      <c r="Q23" s="98">
        <f>PEMBENTANGAN!J16</f>
        <v>0</v>
      </c>
    </row>
    <row r="24" spans="1:17" ht="20.100000000000001" customHeight="1">
      <c r="A24" s="6">
        <v>12</v>
      </c>
      <c r="B24" s="119"/>
      <c r="C24" s="117" t="str">
        <f t="shared" si="7"/>
        <v/>
      </c>
      <c r="D24" s="118"/>
      <c r="E24" s="98">
        <f t="shared" si="0"/>
        <v>0</v>
      </c>
      <c r="F24" s="98">
        <f t="shared" si="1"/>
        <v>0</v>
      </c>
      <c r="G24" s="98">
        <f t="shared" si="2"/>
        <v>0</v>
      </c>
      <c r="H24" s="99">
        <f t="shared" si="12"/>
        <v>0</v>
      </c>
      <c r="I24" s="152">
        <f t="shared" si="3"/>
        <v>0</v>
      </c>
      <c r="J24" s="98">
        <f t="shared" si="4"/>
        <v>0</v>
      </c>
      <c r="K24" s="98">
        <f t="shared" si="13"/>
        <v>0</v>
      </c>
      <c r="L24" s="98" t="str">
        <f t="shared" si="14"/>
        <v>F</v>
      </c>
      <c r="M24" s="98">
        <f t="shared" si="15"/>
        <v>0</v>
      </c>
      <c r="N24" s="98">
        <f>'PROPOSAL PROJEK AKHIR'!J17</f>
        <v>0</v>
      </c>
      <c r="O24" s="98">
        <f>'PENILAIAN FASILITATOR'!J17</f>
        <v>0</v>
      </c>
      <c r="P24" s="98">
        <f>'PENILAIAN PROJEK AKHIR'!J17</f>
        <v>0</v>
      </c>
      <c r="Q24" s="98">
        <f>PEMBENTANGAN!J17</f>
        <v>0</v>
      </c>
    </row>
    <row r="25" spans="1:17" ht="20.100000000000001" customHeight="1">
      <c r="A25" s="6">
        <v>13</v>
      </c>
      <c r="B25" s="119"/>
      <c r="C25" s="117" t="str">
        <f t="shared" si="7"/>
        <v/>
      </c>
      <c r="D25" s="118"/>
      <c r="E25" s="98">
        <f t="shared" si="0"/>
        <v>0</v>
      </c>
      <c r="F25" s="98">
        <f t="shared" si="1"/>
        <v>0</v>
      </c>
      <c r="G25" s="98">
        <f t="shared" si="2"/>
        <v>0</v>
      </c>
      <c r="H25" s="99">
        <f t="shared" si="12"/>
        <v>0</v>
      </c>
      <c r="I25" s="152">
        <f t="shared" si="3"/>
        <v>0</v>
      </c>
      <c r="J25" s="98">
        <f t="shared" si="4"/>
        <v>0</v>
      </c>
      <c r="K25" s="98">
        <f t="shared" si="13"/>
        <v>0</v>
      </c>
      <c r="L25" s="98" t="str">
        <f t="shared" si="14"/>
        <v>F</v>
      </c>
      <c r="M25" s="98">
        <f t="shared" si="15"/>
        <v>0</v>
      </c>
      <c r="N25" s="98">
        <f>'PROPOSAL PROJEK AKHIR'!J18</f>
        <v>0</v>
      </c>
      <c r="O25" s="98">
        <f>'PENILAIAN FASILITATOR'!J18</f>
        <v>0</v>
      </c>
      <c r="P25" s="98">
        <f>'PENILAIAN PROJEK AKHIR'!J18</f>
        <v>0</v>
      </c>
      <c r="Q25" s="98">
        <f>PEMBENTANGAN!J18</f>
        <v>0</v>
      </c>
    </row>
    <row r="26" spans="1:17" ht="20.100000000000001" customHeight="1">
      <c r="A26" s="6">
        <v>14</v>
      </c>
      <c r="B26" s="119"/>
      <c r="C26" s="117" t="str">
        <f t="shared" si="7"/>
        <v/>
      </c>
      <c r="D26" s="118"/>
      <c r="E26" s="98">
        <f t="shared" si="0"/>
        <v>0</v>
      </c>
      <c r="F26" s="98">
        <f t="shared" si="1"/>
        <v>0</v>
      </c>
      <c r="G26" s="98">
        <f t="shared" si="2"/>
        <v>0</v>
      </c>
      <c r="H26" s="99">
        <f t="shared" si="12"/>
        <v>0</v>
      </c>
      <c r="I26" s="152">
        <f t="shared" si="3"/>
        <v>0</v>
      </c>
      <c r="J26" s="98">
        <f t="shared" si="4"/>
        <v>0</v>
      </c>
      <c r="K26" s="98">
        <f t="shared" si="13"/>
        <v>0</v>
      </c>
      <c r="L26" s="98" t="str">
        <f t="shared" si="14"/>
        <v>F</v>
      </c>
      <c r="M26" s="98">
        <f t="shared" si="15"/>
        <v>0</v>
      </c>
      <c r="N26" s="98">
        <f>'PROPOSAL PROJEK AKHIR'!J19</f>
        <v>0</v>
      </c>
      <c r="O26" s="98">
        <f>'PENILAIAN FASILITATOR'!J19</f>
        <v>0</v>
      </c>
      <c r="P26" s="98">
        <f>'PENILAIAN PROJEK AKHIR'!J19</f>
        <v>0</v>
      </c>
      <c r="Q26" s="98">
        <f>PEMBENTANGAN!J19</f>
        <v>0</v>
      </c>
    </row>
    <row r="27" spans="1:17" ht="20.100000000000001" customHeight="1">
      <c r="A27" s="6">
        <v>15</v>
      </c>
      <c r="B27" s="119"/>
      <c r="C27" s="117" t="str">
        <f t="shared" si="7"/>
        <v/>
      </c>
      <c r="D27" s="118"/>
      <c r="E27" s="98">
        <f t="shared" si="0"/>
        <v>0</v>
      </c>
      <c r="F27" s="98">
        <f t="shared" si="1"/>
        <v>0</v>
      </c>
      <c r="G27" s="98">
        <f t="shared" si="2"/>
        <v>0</v>
      </c>
      <c r="H27" s="99">
        <f t="shared" si="12"/>
        <v>0</v>
      </c>
      <c r="I27" s="152">
        <f t="shared" si="3"/>
        <v>0</v>
      </c>
      <c r="J27" s="98">
        <f t="shared" si="4"/>
        <v>0</v>
      </c>
      <c r="K27" s="98">
        <f t="shared" si="13"/>
        <v>0</v>
      </c>
      <c r="L27" s="98" t="str">
        <f t="shared" si="14"/>
        <v>F</v>
      </c>
      <c r="M27" s="98">
        <f t="shared" si="15"/>
        <v>0</v>
      </c>
      <c r="N27" s="98">
        <f>'PROPOSAL PROJEK AKHIR'!J20</f>
        <v>0</v>
      </c>
      <c r="O27" s="98">
        <f>'PENILAIAN FASILITATOR'!J20</f>
        <v>0</v>
      </c>
      <c r="P27" s="98">
        <f>'PENILAIAN PROJEK AKHIR'!J20</f>
        <v>0</v>
      </c>
      <c r="Q27" s="98">
        <f>PEMBENTANGAN!J20</f>
        <v>0</v>
      </c>
    </row>
    <row r="28" spans="1:17" ht="20.100000000000001" customHeight="1">
      <c r="A28" s="6">
        <v>16</v>
      </c>
      <c r="B28" s="119"/>
      <c r="C28" s="117" t="str">
        <f t="shared" si="7"/>
        <v/>
      </c>
      <c r="D28" s="118"/>
      <c r="E28" s="98">
        <f t="shared" si="0"/>
        <v>0</v>
      </c>
      <c r="F28" s="98">
        <f t="shared" si="1"/>
        <v>0</v>
      </c>
      <c r="G28" s="98">
        <f t="shared" si="2"/>
        <v>0</v>
      </c>
      <c r="H28" s="99">
        <f t="shared" si="12"/>
        <v>0</v>
      </c>
      <c r="I28" s="152">
        <f t="shared" si="3"/>
        <v>0</v>
      </c>
      <c r="J28" s="98">
        <f t="shared" si="4"/>
        <v>0</v>
      </c>
      <c r="K28" s="98">
        <f t="shared" si="13"/>
        <v>0</v>
      </c>
      <c r="L28" s="98" t="str">
        <f t="shared" si="14"/>
        <v>F</v>
      </c>
      <c r="M28" s="98">
        <f t="shared" si="15"/>
        <v>0</v>
      </c>
      <c r="N28" s="98">
        <f>'PROPOSAL PROJEK AKHIR'!J21</f>
        <v>0</v>
      </c>
      <c r="O28" s="98">
        <f>'PENILAIAN FASILITATOR'!J21</f>
        <v>0</v>
      </c>
      <c r="P28" s="98">
        <f>'PENILAIAN PROJEK AKHIR'!J21</f>
        <v>0</v>
      </c>
      <c r="Q28" s="98">
        <f>PEMBENTANGAN!J21</f>
        <v>0</v>
      </c>
    </row>
    <row r="29" spans="1:17" ht="20.100000000000001" customHeight="1">
      <c r="A29" s="6">
        <v>17</v>
      </c>
      <c r="B29" s="119"/>
      <c r="C29" s="117" t="str">
        <f t="shared" si="7"/>
        <v/>
      </c>
      <c r="D29" s="118"/>
      <c r="E29" s="98">
        <f t="shared" si="0"/>
        <v>0</v>
      </c>
      <c r="F29" s="98">
        <f t="shared" si="1"/>
        <v>0</v>
      </c>
      <c r="G29" s="98">
        <f t="shared" si="2"/>
        <v>0</v>
      </c>
      <c r="H29" s="99">
        <f t="shared" si="12"/>
        <v>0</v>
      </c>
      <c r="I29" s="152">
        <f t="shared" si="3"/>
        <v>0</v>
      </c>
      <c r="J29" s="98">
        <f t="shared" si="4"/>
        <v>0</v>
      </c>
      <c r="K29" s="98">
        <f t="shared" si="13"/>
        <v>0</v>
      </c>
      <c r="L29" s="98" t="str">
        <f t="shared" si="14"/>
        <v>F</v>
      </c>
      <c r="M29" s="98">
        <f t="shared" si="15"/>
        <v>0</v>
      </c>
      <c r="N29" s="98">
        <f>'PROPOSAL PROJEK AKHIR'!J22</f>
        <v>0</v>
      </c>
      <c r="O29" s="98">
        <f>'PENILAIAN FASILITATOR'!J22</f>
        <v>0</v>
      </c>
      <c r="P29" s="98">
        <f>'PENILAIAN PROJEK AKHIR'!J22</f>
        <v>0</v>
      </c>
      <c r="Q29" s="98">
        <f>PEMBENTANGAN!J22</f>
        <v>0</v>
      </c>
    </row>
    <row r="30" spans="1:17" ht="20.100000000000001" customHeight="1">
      <c r="A30" s="6">
        <v>18</v>
      </c>
      <c r="B30" s="119"/>
      <c r="C30" s="117" t="str">
        <f t="shared" si="7"/>
        <v/>
      </c>
      <c r="D30" s="118"/>
      <c r="E30" s="98">
        <f t="shared" si="0"/>
        <v>0</v>
      </c>
      <c r="F30" s="98">
        <f t="shared" si="1"/>
        <v>0</v>
      </c>
      <c r="G30" s="98">
        <f t="shared" si="2"/>
        <v>0</v>
      </c>
      <c r="H30" s="99">
        <f t="shared" si="12"/>
        <v>0</v>
      </c>
      <c r="I30" s="152">
        <f t="shared" si="3"/>
        <v>0</v>
      </c>
      <c r="J30" s="98">
        <f t="shared" si="4"/>
        <v>0</v>
      </c>
      <c r="K30" s="98">
        <f t="shared" si="13"/>
        <v>0</v>
      </c>
      <c r="L30" s="98" t="str">
        <f t="shared" si="14"/>
        <v>F</v>
      </c>
      <c r="M30" s="98">
        <f t="shared" si="15"/>
        <v>0</v>
      </c>
      <c r="N30" s="98">
        <f>'PROPOSAL PROJEK AKHIR'!J23</f>
        <v>0</v>
      </c>
      <c r="O30" s="98">
        <f>'PENILAIAN FASILITATOR'!J23</f>
        <v>0</v>
      </c>
      <c r="P30" s="98">
        <f>'PENILAIAN PROJEK AKHIR'!J23</f>
        <v>0</v>
      </c>
      <c r="Q30" s="98">
        <f>PEMBENTANGAN!J23</f>
        <v>0</v>
      </c>
    </row>
    <row r="31" spans="1:17" ht="20.100000000000001" customHeight="1">
      <c r="A31" s="6">
        <v>19</v>
      </c>
      <c r="B31" s="119"/>
      <c r="C31" s="117" t="str">
        <f t="shared" si="7"/>
        <v/>
      </c>
      <c r="D31" s="118"/>
      <c r="E31" s="98">
        <f t="shared" si="0"/>
        <v>0</v>
      </c>
      <c r="F31" s="98">
        <f t="shared" si="1"/>
        <v>0</v>
      </c>
      <c r="G31" s="98">
        <f t="shared" si="2"/>
        <v>0</v>
      </c>
      <c r="H31" s="99">
        <f t="shared" si="12"/>
        <v>0</v>
      </c>
      <c r="I31" s="152">
        <f t="shared" si="3"/>
        <v>0</v>
      </c>
      <c r="J31" s="98">
        <f t="shared" si="4"/>
        <v>0</v>
      </c>
      <c r="K31" s="98">
        <f t="shared" si="13"/>
        <v>0</v>
      </c>
      <c r="L31" s="98" t="str">
        <f t="shared" si="14"/>
        <v>F</v>
      </c>
      <c r="M31" s="98">
        <f t="shared" si="15"/>
        <v>0</v>
      </c>
      <c r="N31" s="98">
        <f>'PROPOSAL PROJEK AKHIR'!J24</f>
        <v>0</v>
      </c>
      <c r="O31" s="98">
        <f>'PENILAIAN FASILITATOR'!J24</f>
        <v>0</v>
      </c>
      <c r="P31" s="98">
        <f>'PENILAIAN PROJEK AKHIR'!J24</f>
        <v>0</v>
      </c>
      <c r="Q31" s="98">
        <f>PEMBENTANGAN!J24</f>
        <v>0</v>
      </c>
    </row>
    <row r="32" spans="1:17" ht="20.100000000000001" customHeight="1">
      <c r="A32" s="6">
        <v>20</v>
      </c>
      <c r="B32" s="119"/>
      <c r="C32" s="117" t="str">
        <f t="shared" si="7"/>
        <v/>
      </c>
      <c r="D32" s="118"/>
      <c r="E32" s="98">
        <f t="shared" si="0"/>
        <v>0</v>
      </c>
      <c r="F32" s="98">
        <f t="shared" si="1"/>
        <v>0</v>
      </c>
      <c r="G32" s="98">
        <f t="shared" si="2"/>
        <v>0</v>
      </c>
      <c r="H32" s="99">
        <f t="shared" si="12"/>
        <v>0</v>
      </c>
      <c r="I32" s="152">
        <f t="shared" si="3"/>
        <v>0</v>
      </c>
      <c r="J32" s="98">
        <f t="shared" si="4"/>
        <v>0</v>
      </c>
      <c r="K32" s="98">
        <f t="shared" si="13"/>
        <v>0</v>
      </c>
      <c r="L32" s="98" t="str">
        <f t="shared" si="14"/>
        <v>F</v>
      </c>
      <c r="M32" s="98">
        <f t="shared" si="15"/>
        <v>0</v>
      </c>
      <c r="N32" s="98">
        <f>'PROPOSAL PROJEK AKHIR'!J25</f>
        <v>0</v>
      </c>
      <c r="O32" s="98">
        <f>'PENILAIAN FASILITATOR'!J25</f>
        <v>0</v>
      </c>
      <c r="P32" s="98">
        <f>'PENILAIAN PROJEK AKHIR'!J25</f>
        <v>0</v>
      </c>
      <c r="Q32" s="98">
        <f>PEMBENTANGAN!J25</f>
        <v>0</v>
      </c>
    </row>
    <row r="33" spans="1:17" ht="20.100000000000001" customHeight="1">
      <c r="A33" s="6">
        <v>21</v>
      </c>
      <c r="B33" s="119"/>
      <c r="C33" s="117" t="str">
        <f t="shared" si="7"/>
        <v/>
      </c>
      <c r="D33" s="118"/>
      <c r="E33" s="98">
        <f t="shared" si="0"/>
        <v>0</v>
      </c>
      <c r="F33" s="98">
        <f t="shared" si="1"/>
        <v>0</v>
      </c>
      <c r="G33" s="98">
        <f t="shared" si="2"/>
        <v>0</v>
      </c>
      <c r="H33" s="99">
        <f t="shared" si="12"/>
        <v>0</v>
      </c>
      <c r="I33" s="152">
        <f t="shared" si="3"/>
        <v>0</v>
      </c>
      <c r="J33" s="98">
        <f t="shared" si="4"/>
        <v>0</v>
      </c>
      <c r="K33" s="98">
        <f t="shared" si="13"/>
        <v>0</v>
      </c>
      <c r="L33" s="98" t="str">
        <f t="shared" si="14"/>
        <v>F</v>
      </c>
      <c r="M33" s="98">
        <f t="shared" si="15"/>
        <v>0</v>
      </c>
      <c r="N33" s="98">
        <f>'PROPOSAL PROJEK AKHIR'!J26</f>
        <v>0</v>
      </c>
      <c r="O33" s="98">
        <f>'PENILAIAN FASILITATOR'!J26</f>
        <v>0</v>
      </c>
      <c r="P33" s="98">
        <f>'PENILAIAN PROJEK AKHIR'!J26</f>
        <v>0</v>
      </c>
      <c r="Q33" s="98">
        <f>PEMBENTANGAN!J26</f>
        <v>0</v>
      </c>
    </row>
    <row r="34" spans="1:17" ht="20.100000000000001" customHeight="1">
      <c r="A34" s="6">
        <v>22</v>
      </c>
      <c r="B34" s="119"/>
      <c r="C34" s="117" t="str">
        <f t="shared" si="7"/>
        <v/>
      </c>
      <c r="D34" s="118"/>
      <c r="E34" s="98">
        <f t="shared" si="0"/>
        <v>0</v>
      </c>
      <c r="F34" s="98">
        <f t="shared" si="1"/>
        <v>0</v>
      </c>
      <c r="G34" s="98">
        <f t="shared" si="2"/>
        <v>0</v>
      </c>
      <c r="H34" s="99">
        <f t="shared" si="12"/>
        <v>0</v>
      </c>
      <c r="I34" s="152">
        <f t="shared" si="3"/>
        <v>0</v>
      </c>
      <c r="J34" s="98">
        <f t="shared" si="4"/>
        <v>0</v>
      </c>
      <c r="K34" s="98">
        <f t="shared" si="13"/>
        <v>0</v>
      </c>
      <c r="L34" s="98" t="str">
        <f t="shared" si="14"/>
        <v>F</v>
      </c>
      <c r="M34" s="98">
        <f t="shared" si="15"/>
        <v>0</v>
      </c>
      <c r="N34" s="98">
        <f>'PROPOSAL PROJEK AKHIR'!J27</f>
        <v>0</v>
      </c>
      <c r="O34" s="98">
        <f>'PENILAIAN FASILITATOR'!J27</f>
        <v>0</v>
      </c>
      <c r="P34" s="98">
        <f>'PENILAIAN PROJEK AKHIR'!J27</f>
        <v>0</v>
      </c>
      <c r="Q34" s="98">
        <f>PEMBENTANGAN!J27</f>
        <v>0</v>
      </c>
    </row>
    <row r="35" spans="1:17" ht="20.100000000000001" customHeight="1">
      <c r="A35" s="6">
        <v>23</v>
      </c>
      <c r="B35" s="119"/>
      <c r="C35" s="117" t="str">
        <f t="shared" si="7"/>
        <v/>
      </c>
      <c r="D35" s="118"/>
      <c r="E35" s="98">
        <f t="shared" si="0"/>
        <v>0</v>
      </c>
      <c r="F35" s="98">
        <f t="shared" si="1"/>
        <v>0</v>
      </c>
      <c r="G35" s="98">
        <f t="shared" si="2"/>
        <v>0</v>
      </c>
      <c r="H35" s="99">
        <f t="shared" si="12"/>
        <v>0</v>
      </c>
      <c r="I35" s="152">
        <f t="shared" si="3"/>
        <v>0</v>
      </c>
      <c r="J35" s="98">
        <f t="shared" si="4"/>
        <v>0</v>
      </c>
      <c r="K35" s="98">
        <f t="shared" si="13"/>
        <v>0</v>
      </c>
      <c r="L35" s="98" t="str">
        <f t="shared" si="14"/>
        <v>F</v>
      </c>
      <c r="M35" s="98">
        <f t="shared" si="15"/>
        <v>0</v>
      </c>
      <c r="N35" s="98">
        <f>'PROPOSAL PROJEK AKHIR'!J28</f>
        <v>0</v>
      </c>
      <c r="O35" s="98">
        <f>'PENILAIAN FASILITATOR'!J28</f>
        <v>0</v>
      </c>
      <c r="P35" s="98">
        <f>'PENILAIAN PROJEK AKHIR'!J28</f>
        <v>0</v>
      </c>
      <c r="Q35" s="98">
        <f>PEMBENTANGAN!J28</f>
        <v>0</v>
      </c>
    </row>
    <row r="36" spans="1:17" ht="20.100000000000001" customHeight="1">
      <c r="A36" s="6">
        <v>24</v>
      </c>
      <c r="B36" s="119"/>
      <c r="C36" s="117" t="str">
        <f t="shared" si="7"/>
        <v/>
      </c>
      <c r="D36" s="118"/>
      <c r="E36" s="98">
        <f t="shared" si="0"/>
        <v>0</v>
      </c>
      <c r="F36" s="98">
        <f t="shared" si="1"/>
        <v>0</v>
      </c>
      <c r="G36" s="98">
        <f t="shared" si="2"/>
        <v>0</v>
      </c>
      <c r="H36" s="99">
        <f t="shared" si="12"/>
        <v>0</v>
      </c>
      <c r="I36" s="152">
        <f t="shared" si="3"/>
        <v>0</v>
      </c>
      <c r="J36" s="98">
        <f t="shared" si="4"/>
        <v>0</v>
      </c>
      <c r="K36" s="98">
        <f t="shared" si="13"/>
        <v>0</v>
      </c>
      <c r="L36" s="98" t="str">
        <f t="shared" si="14"/>
        <v>F</v>
      </c>
      <c r="M36" s="98">
        <f t="shared" si="15"/>
        <v>0</v>
      </c>
      <c r="N36" s="98">
        <f>'PROPOSAL PROJEK AKHIR'!J29</f>
        <v>0</v>
      </c>
      <c r="O36" s="98">
        <f>'PENILAIAN FASILITATOR'!J29</f>
        <v>0</v>
      </c>
      <c r="P36" s="98">
        <f>'PENILAIAN PROJEK AKHIR'!J29</f>
        <v>0</v>
      </c>
      <c r="Q36" s="98">
        <f>PEMBENTANGAN!J29</f>
        <v>0</v>
      </c>
    </row>
    <row r="37" spans="1:17" ht="20.100000000000001" customHeight="1">
      <c r="A37" s="6">
        <v>25</v>
      </c>
      <c r="B37" s="119"/>
      <c r="C37" s="117" t="str">
        <f t="shared" si="7"/>
        <v/>
      </c>
      <c r="D37" s="118"/>
      <c r="E37" s="98">
        <f t="shared" si="0"/>
        <v>0</v>
      </c>
      <c r="F37" s="98">
        <f t="shared" si="1"/>
        <v>0</v>
      </c>
      <c r="G37" s="98">
        <f t="shared" si="2"/>
        <v>0</v>
      </c>
      <c r="H37" s="99">
        <f t="shared" si="12"/>
        <v>0</v>
      </c>
      <c r="I37" s="152">
        <f t="shared" si="3"/>
        <v>0</v>
      </c>
      <c r="J37" s="98">
        <f t="shared" si="4"/>
        <v>0</v>
      </c>
      <c r="K37" s="98">
        <f t="shared" si="13"/>
        <v>0</v>
      </c>
      <c r="L37" s="98" t="str">
        <f t="shared" si="14"/>
        <v>F</v>
      </c>
      <c r="M37" s="98">
        <f t="shared" si="15"/>
        <v>0</v>
      </c>
      <c r="N37" s="98">
        <f>'PROPOSAL PROJEK AKHIR'!J30</f>
        <v>0</v>
      </c>
      <c r="O37" s="98">
        <f>'PENILAIAN FASILITATOR'!J30</f>
        <v>0</v>
      </c>
      <c r="P37" s="98">
        <f>'PENILAIAN PROJEK AKHIR'!J30</f>
        <v>0</v>
      </c>
      <c r="Q37" s="98">
        <f>PEMBENTANGAN!J30</f>
        <v>0</v>
      </c>
    </row>
    <row r="38" spans="1:17" ht="20.100000000000001" customHeight="1">
      <c r="A38" s="6">
        <v>26</v>
      </c>
      <c r="B38" s="119"/>
      <c r="C38" s="117" t="str">
        <f t="shared" si="7"/>
        <v/>
      </c>
      <c r="D38" s="118"/>
      <c r="E38" s="98">
        <f t="shared" si="0"/>
        <v>0</v>
      </c>
      <c r="F38" s="98">
        <f t="shared" si="1"/>
        <v>0</v>
      </c>
      <c r="G38" s="98">
        <f t="shared" si="2"/>
        <v>0</v>
      </c>
      <c r="H38" s="99">
        <f t="shared" si="12"/>
        <v>0</v>
      </c>
      <c r="I38" s="152">
        <f t="shared" si="3"/>
        <v>0</v>
      </c>
      <c r="J38" s="98">
        <f t="shared" si="4"/>
        <v>0</v>
      </c>
      <c r="K38" s="98">
        <f t="shared" si="13"/>
        <v>0</v>
      </c>
      <c r="L38" s="98" t="str">
        <f t="shared" si="14"/>
        <v>F</v>
      </c>
      <c r="M38" s="98">
        <f t="shared" si="15"/>
        <v>0</v>
      </c>
      <c r="N38" s="98">
        <f>'PROPOSAL PROJEK AKHIR'!J31</f>
        <v>0</v>
      </c>
      <c r="O38" s="98">
        <f>'PENILAIAN FASILITATOR'!J31</f>
        <v>0</v>
      </c>
      <c r="P38" s="98">
        <f>'PENILAIAN PROJEK AKHIR'!J31</f>
        <v>0</v>
      </c>
      <c r="Q38" s="98">
        <f>PEMBENTANGAN!J31</f>
        <v>0</v>
      </c>
    </row>
    <row r="39" spans="1:17" ht="20.100000000000001" customHeight="1">
      <c r="A39" s="6">
        <v>27</v>
      </c>
      <c r="B39" s="119"/>
      <c r="C39" s="117" t="str">
        <f t="shared" si="7"/>
        <v/>
      </c>
      <c r="D39" s="118"/>
      <c r="E39" s="98">
        <f t="shared" si="0"/>
        <v>0</v>
      </c>
      <c r="F39" s="98">
        <f t="shared" si="1"/>
        <v>0</v>
      </c>
      <c r="G39" s="98">
        <f t="shared" si="2"/>
        <v>0</v>
      </c>
      <c r="H39" s="99">
        <f t="shared" si="12"/>
        <v>0</v>
      </c>
      <c r="I39" s="152">
        <f t="shared" si="3"/>
        <v>0</v>
      </c>
      <c r="J39" s="98">
        <f t="shared" si="4"/>
        <v>0</v>
      </c>
      <c r="K39" s="98">
        <f t="shared" si="13"/>
        <v>0</v>
      </c>
      <c r="L39" s="98" t="str">
        <f t="shared" si="14"/>
        <v>F</v>
      </c>
      <c r="M39" s="98">
        <f t="shared" si="15"/>
        <v>0</v>
      </c>
      <c r="N39" s="98">
        <f>'PROPOSAL PROJEK AKHIR'!J32</f>
        <v>0</v>
      </c>
      <c r="O39" s="98">
        <f>'PENILAIAN FASILITATOR'!J32</f>
        <v>0</v>
      </c>
      <c r="P39" s="98">
        <f>'PENILAIAN PROJEK AKHIR'!J32</f>
        <v>0</v>
      </c>
      <c r="Q39" s="98">
        <f>PEMBENTANGAN!J32</f>
        <v>0</v>
      </c>
    </row>
    <row r="40" spans="1:17" ht="20.100000000000001" customHeight="1">
      <c r="A40" s="6">
        <v>28</v>
      </c>
      <c r="B40" s="119"/>
      <c r="C40" s="117" t="str">
        <f t="shared" si="7"/>
        <v/>
      </c>
      <c r="D40" s="118"/>
      <c r="E40" s="98">
        <f t="shared" si="0"/>
        <v>0</v>
      </c>
      <c r="F40" s="98">
        <f t="shared" si="1"/>
        <v>0</v>
      </c>
      <c r="G40" s="98">
        <f t="shared" si="2"/>
        <v>0</v>
      </c>
      <c r="H40" s="99">
        <f t="shared" si="12"/>
        <v>0</v>
      </c>
      <c r="I40" s="152">
        <f t="shared" si="3"/>
        <v>0</v>
      </c>
      <c r="J40" s="98">
        <f t="shared" si="4"/>
        <v>0</v>
      </c>
      <c r="K40" s="98">
        <f t="shared" si="13"/>
        <v>0</v>
      </c>
      <c r="L40" s="98" t="str">
        <f t="shared" si="14"/>
        <v>F</v>
      </c>
      <c r="M40" s="98">
        <f t="shared" si="15"/>
        <v>0</v>
      </c>
      <c r="N40" s="98">
        <f>'PROPOSAL PROJEK AKHIR'!J33</f>
        <v>0</v>
      </c>
      <c r="O40" s="98">
        <f>'PENILAIAN FASILITATOR'!J33</f>
        <v>0</v>
      </c>
      <c r="P40" s="98">
        <f>'PENILAIAN PROJEK AKHIR'!J33</f>
        <v>0</v>
      </c>
      <c r="Q40" s="98">
        <f>PEMBENTANGAN!J33</f>
        <v>0</v>
      </c>
    </row>
    <row r="41" spans="1:17" ht="20.100000000000001" customHeight="1">
      <c r="A41" s="6">
        <v>29</v>
      </c>
      <c r="B41" s="119"/>
      <c r="C41" s="117" t="str">
        <f t="shared" si="7"/>
        <v/>
      </c>
      <c r="D41" s="118"/>
      <c r="E41" s="98">
        <f t="shared" si="0"/>
        <v>0</v>
      </c>
      <c r="F41" s="98">
        <f t="shared" si="1"/>
        <v>0</v>
      </c>
      <c r="G41" s="98">
        <f t="shared" si="2"/>
        <v>0</v>
      </c>
      <c r="H41" s="99">
        <f t="shared" si="12"/>
        <v>0</v>
      </c>
      <c r="I41" s="152">
        <f t="shared" si="3"/>
        <v>0</v>
      </c>
      <c r="J41" s="98">
        <f t="shared" si="4"/>
        <v>0</v>
      </c>
      <c r="K41" s="98">
        <f t="shared" si="13"/>
        <v>0</v>
      </c>
      <c r="L41" s="98" t="str">
        <f t="shared" si="14"/>
        <v>F</v>
      </c>
      <c r="M41" s="98">
        <f t="shared" si="15"/>
        <v>0</v>
      </c>
      <c r="N41" s="98">
        <f>'PROPOSAL PROJEK AKHIR'!J34</f>
        <v>0</v>
      </c>
      <c r="O41" s="98">
        <f>'PENILAIAN FASILITATOR'!J34</f>
        <v>0</v>
      </c>
      <c r="P41" s="98">
        <f>'PENILAIAN PROJEK AKHIR'!J34</f>
        <v>0</v>
      </c>
      <c r="Q41" s="98">
        <f>PEMBENTANGAN!J34</f>
        <v>0</v>
      </c>
    </row>
    <row r="42" spans="1:17" ht="20.100000000000001" customHeight="1">
      <c r="A42" s="6">
        <v>30</v>
      </c>
      <c r="B42" s="119"/>
      <c r="C42" s="117" t="str">
        <f t="shared" si="7"/>
        <v/>
      </c>
      <c r="D42" s="118"/>
      <c r="E42" s="98">
        <f t="shared" si="0"/>
        <v>0</v>
      </c>
      <c r="F42" s="98">
        <f t="shared" si="1"/>
        <v>0</v>
      </c>
      <c r="G42" s="98">
        <f t="shared" si="2"/>
        <v>0</v>
      </c>
      <c r="H42" s="99">
        <f t="shared" si="12"/>
        <v>0</v>
      </c>
      <c r="I42" s="152">
        <f t="shared" si="3"/>
        <v>0</v>
      </c>
      <c r="J42" s="98">
        <f t="shared" si="4"/>
        <v>0</v>
      </c>
      <c r="K42" s="98">
        <f t="shared" si="13"/>
        <v>0</v>
      </c>
      <c r="L42" s="98" t="str">
        <f t="shared" si="14"/>
        <v>F</v>
      </c>
      <c r="M42" s="98">
        <f t="shared" si="15"/>
        <v>0</v>
      </c>
      <c r="N42" s="98">
        <f>'PROPOSAL PROJEK AKHIR'!J35</f>
        <v>0</v>
      </c>
      <c r="O42" s="98">
        <f>'PENILAIAN FASILITATOR'!J35</f>
        <v>0</v>
      </c>
      <c r="P42" s="98">
        <f>'PENILAIAN PROJEK AKHIR'!J35</f>
        <v>0</v>
      </c>
      <c r="Q42" s="98">
        <f>PEMBENTANGAN!J35</f>
        <v>0</v>
      </c>
    </row>
    <row r="43" spans="1:17" ht="20.100000000000001" customHeight="1">
      <c r="A43" s="6">
        <v>31</v>
      </c>
      <c r="B43" s="119"/>
      <c r="C43" s="117" t="str">
        <f t="shared" si="7"/>
        <v/>
      </c>
      <c r="D43" s="118"/>
      <c r="E43" s="98">
        <f t="shared" si="0"/>
        <v>0</v>
      </c>
      <c r="F43" s="98">
        <f t="shared" si="1"/>
        <v>0</v>
      </c>
      <c r="G43" s="98">
        <f t="shared" si="2"/>
        <v>0</v>
      </c>
      <c r="H43" s="99">
        <f t="shared" si="12"/>
        <v>0</v>
      </c>
      <c r="I43" s="152">
        <f t="shared" si="3"/>
        <v>0</v>
      </c>
      <c r="J43" s="98">
        <f t="shared" si="4"/>
        <v>0</v>
      </c>
      <c r="K43" s="98">
        <f t="shared" si="13"/>
        <v>0</v>
      </c>
      <c r="L43" s="98" t="str">
        <f t="shared" si="14"/>
        <v>F</v>
      </c>
      <c r="M43" s="98">
        <f t="shared" si="15"/>
        <v>0</v>
      </c>
      <c r="N43" s="98">
        <f>'PROPOSAL PROJEK AKHIR'!J36</f>
        <v>0</v>
      </c>
      <c r="O43" s="98">
        <f>'PENILAIAN FASILITATOR'!J36</f>
        <v>0</v>
      </c>
      <c r="P43" s="98">
        <f>'PENILAIAN PROJEK AKHIR'!J36</f>
        <v>0</v>
      </c>
      <c r="Q43" s="98">
        <f>PEMBENTANGAN!J36</f>
        <v>0</v>
      </c>
    </row>
    <row r="44" spans="1:17" ht="20.100000000000001" customHeight="1">
      <c r="A44" s="6">
        <v>32</v>
      </c>
      <c r="B44" s="119"/>
      <c r="C44" s="117" t="str">
        <f t="shared" si="7"/>
        <v/>
      </c>
      <c r="D44" s="118"/>
      <c r="E44" s="98">
        <f t="shared" si="0"/>
        <v>0</v>
      </c>
      <c r="F44" s="98">
        <f t="shared" si="1"/>
        <v>0</v>
      </c>
      <c r="G44" s="98">
        <f t="shared" si="2"/>
        <v>0</v>
      </c>
      <c r="H44" s="99">
        <f t="shared" si="12"/>
        <v>0</v>
      </c>
      <c r="I44" s="152">
        <f t="shared" si="3"/>
        <v>0</v>
      </c>
      <c r="J44" s="98">
        <f t="shared" si="4"/>
        <v>0</v>
      </c>
      <c r="K44" s="98">
        <f t="shared" si="13"/>
        <v>0</v>
      </c>
      <c r="L44" s="98" t="str">
        <f t="shared" si="14"/>
        <v>F</v>
      </c>
      <c r="M44" s="98">
        <f t="shared" si="15"/>
        <v>0</v>
      </c>
      <c r="N44" s="98">
        <f>'PROPOSAL PROJEK AKHIR'!J37</f>
        <v>0</v>
      </c>
      <c r="O44" s="98">
        <f>'PENILAIAN FASILITATOR'!J37</f>
        <v>0</v>
      </c>
      <c r="P44" s="98">
        <f>'PENILAIAN PROJEK AKHIR'!J37</f>
        <v>0</v>
      </c>
      <c r="Q44" s="98">
        <f>PEMBENTANGAN!J37</f>
        <v>0</v>
      </c>
    </row>
    <row r="45" spans="1:17" ht="20.100000000000001" customHeight="1">
      <c r="A45" s="6">
        <v>33</v>
      </c>
      <c r="B45" s="119"/>
      <c r="C45" s="117" t="str">
        <f t="shared" si="7"/>
        <v/>
      </c>
      <c r="D45" s="118"/>
      <c r="E45" s="98">
        <f t="shared" ref="E45:E69" si="16">IF(ISNUMBER(A45),SUMIF($N$9:$Y$9,$E$11,$N45:$Y45),"")</f>
        <v>0</v>
      </c>
      <c r="F45" s="98">
        <f t="shared" ref="F45:F69" si="17">IF(ISNUMBER(A45),SUMIF($N$9:$Y$9,$F$11,$N45:$Y45),"")</f>
        <v>0</v>
      </c>
      <c r="G45" s="98">
        <f t="shared" ref="G45:G69" si="18">IF(ISNUMBER(A45),SUMIF($N$9:$Y$9,$G$11,$N45:$Y45),"")</f>
        <v>0</v>
      </c>
      <c r="H45" s="99">
        <f t="shared" si="12"/>
        <v>0</v>
      </c>
      <c r="I45" s="152">
        <f t="shared" ref="I45:I69" si="19">IF(ISNUMBER(A45),SUMIF($N$10:$Y$10,$I$11,$N45:$Y45),"")</f>
        <v>0</v>
      </c>
      <c r="J45" s="98">
        <f t="shared" ref="J45:J69" si="20">IF(ISNUMBER(A45),SUMIF($N$10:$Y$10,$J$11,$N45:$Y45),"")</f>
        <v>0</v>
      </c>
      <c r="K45" s="98">
        <f t="shared" si="13"/>
        <v>0</v>
      </c>
      <c r="L45" s="98" t="str">
        <f t="shared" si="14"/>
        <v>F</v>
      </c>
      <c r="M45" s="98">
        <f t="shared" si="15"/>
        <v>0</v>
      </c>
      <c r="N45" s="98">
        <f>'PROPOSAL PROJEK AKHIR'!J38</f>
        <v>0</v>
      </c>
      <c r="O45" s="98">
        <f>'PENILAIAN FASILITATOR'!J38</f>
        <v>0</v>
      </c>
      <c r="P45" s="98">
        <f>'PENILAIAN PROJEK AKHIR'!J38</f>
        <v>0</v>
      </c>
      <c r="Q45" s="98">
        <f>PEMBENTANGAN!J38</f>
        <v>0</v>
      </c>
    </row>
    <row r="46" spans="1:17" ht="20.100000000000001" customHeight="1">
      <c r="A46" s="6">
        <v>34</v>
      </c>
      <c r="B46" s="119"/>
      <c r="C46" s="117" t="str">
        <f t="shared" si="7"/>
        <v/>
      </c>
      <c r="D46" s="118"/>
      <c r="E46" s="98">
        <f t="shared" si="16"/>
        <v>0</v>
      </c>
      <c r="F46" s="98">
        <f t="shared" si="17"/>
        <v>0</v>
      </c>
      <c r="G46" s="98">
        <f t="shared" si="18"/>
        <v>0</v>
      </c>
      <c r="H46" s="99">
        <f t="shared" si="12"/>
        <v>0</v>
      </c>
      <c r="I46" s="152">
        <f t="shared" si="19"/>
        <v>0</v>
      </c>
      <c r="J46" s="98">
        <f t="shared" si="20"/>
        <v>0</v>
      </c>
      <c r="K46" s="98">
        <f t="shared" si="13"/>
        <v>0</v>
      </c>
      <c r="L46" s="98" t="str">
        <f t="shared" si="14"/>
        <v>F</v>
      </c>
      <c r="M46" s="98">
        <f t="shared" si="15"/>
        <v>0</v>
      </c>
      <c r="N46" s="98">
        <f>'PROPOSAL PROJEK AKHIR'!J39</f>
        <v>0</v>
      </c>
      <c r="O46" s="98">
        <f>'PENILAIAN FASILITATOR'!J39</f>
        <v>0</v>
      </c>
      <c r="P46" s="98">
        <f>'PENILAIAN PROJEK AKHIR'!J39</f>
        <v>0</v>
      </c>
      <c r="Q46" s="98">
        <f>PEMBENTANGAN!J39</f>
        <v>0</v>
      </c>
    </row>
    <row r="47" spans="1:17" ht="20.100000000000001" customHeight="1">
      <c r="A47" s="6">
        <v>35</v>
      </c>
      <c r="B47" s="119"/>
      <c r="C47" s="117" t="str">
        <f t="shared" si="7"/>
        <v/>
      </c>
      <c r="D47" s="118"/>
      <c r="E47" s="98">
        <f t="shared" si="16"/>
        <v>0</v>
      </c>
      <c r="F47" s="98">
        <f t="shared" si="17"/>
        <v>0</v>
      </c>
      <c r="G47" s="98">
        <f t="shared" si="18"/>
        <v>0</v>
      </c>
      <c r="H47" s="99">
        <f>IF(ISNUMBER(CEILING(G47+F47+E47,1)),CEILING(G47+F47+E47,1),"")</f>
        <v>0</v>
      </c>
      <c r="I47" s="152">
        <f t="shared" si="19"/>
        <v>0</v>
      </c>
      <c r="J47" s="98">
        <f t="shared" si="20"/>
        <v>0</v>
      </c>
      <c r="K47" s="98">
        <f>IF(ISNUMBER(CEILING(I47+J47,1)),CEILING(I47+J47,1),"")</f>
        <v>0</v>
      </c>
      <c r="L47" s="98" t="str">
        <f t="shared" si="14"/>
        <v>F</v>
      </c>
      <c r="M47" s="98">
        <f t="shared" si="15"/>
        <v>0</v>
      </c>
      <c r="N47" s="98">
        <f>'PROPOSAL PROJEK AKHIR'!J40</f>
        <v>0</v>
      </c>
      <c r="O47" s="98">
        <f>'PENILAIAN FASILITATOR'!J40</f>
        <v>0</v>
      </c>
      <c r="P47" s="98">
        <f>'PENILAIAN PROJEK AKHIR'!J40</f>
        <v>0</v>
      </c>
      <c r="Q47" s="98">
        <f>PEMBENTANGAN!J40</f>
        <v>0</v>
      </c>
    </row>
    <row r="48" spans="1:17" ht="20.100000000000001" customHeight="1">
      <c r="A48" s="6">
        <v>36</v>
      </c>
      <c r="B48" s="119"/>
      <c r="C48" s="117" t="str">
        <f t="shared" si="7"/>
        <v/>
      </c>
      <c r="D48" s="118"/>
      <c r="E48" s="98">
        <f t="shared" si="16"/>
        <v>0</v>
      </c>
      <c r="F48" s="98">
        <f t="shared" si="17"/>
        <v>0</v>
      </c>
      <c r="G48" s="98">
        <f t="shared" si="18"/>
        <v>0</v>
      </c>
      <c r="H48" s="99">
        <f t="shared" ref="H48:H69" si="21">IF(ISNUMBER(CEILING(G48+F48+E48,1)),CEILING(G48+F48+E48,1),"")</f>
        <v>0</v>
      </c>
      <c r="I48" s="152">
        <f t="shared" si="19"/>
        <v>0</v>
      </c>
      <c r="J48" s="98">
        <f t="shared" si="20"/>
        <v>0</v>
      </c>
      <c r="K48" s="98">
        <f t="shared" ref="K48:K69" si="22">IF(ISNUMBER(CEILING(I48+J48,1)),CEILING(I48+J48,1),"")</f>
        <v>0</v>
      </c>
      <c r="L48" s="98" t="str">
        <f t="shared" si="14"/>
        <v>F</v>
      </c>
      <c r="M48" s="98">
        <f t="shared" si="15"/>
        <v>0</v>
      </c>
      <c r="N48" s="98">
        <f>'PROPOSAL PROJEK AKHIR'!J41</f>
        <v>0</v>
      </c>
      <c r="O48" s="98">
        <f>'PENILAIAN FASILITATOR'!J41</f>
        <v>0</v>
      </c>
      <c r="P48" s="98">
        <f>'PENILAIAN PROJEK AKHIR'!J41</f>
        <v>0</v>
      </c>
      <c r="Q48" s="98">
        <f>PEMBENTANGAN!J41</f>
        <v>0</v>
      </c>
    </row>
    <row r="49" spans="1:17" ht="20.100000000000001" customHeight="1">
      <c r="A49" s="6">
        <v>37</v>
      </c>
      <c r="B49" s="119"/>
      <c r="C49" s="117" t="str">
        <f t="shared" si="7"/>
        <v/>
      </c>
      <c r="D49" s="118"/>
      <c r="E49" s="98">
        <f t="shared" si="16"/>
        <v>0</v>
      </c>
      <c r="F49" s="98">
        <f t="shared" si="17"/>
        <v>0</v>
      </c>
      <c r="G49" s="98">
        <f t="shared" si="18"/>
        <v>0</v>
      </c>
      <c r="H49" s="99">
        <f t="shared" si="21"/>
        <v>0</v>
      </c>
      <c r="I49" s="152">
        <f t="shared" si="19"/>
        <v>0</v>
      </c>
      <c r="J49" s="98">
        <f t="shared" si="20"/>
        <v>0</v>
      </c>
      <c r="K49" s="98">
        <f t="shared" si="22"/>
        <v>0</v>
      </c>
      <c r="L49" s="98" t="str">
        <f t="shared" si="14"/>
        <v>F</v>
      </c>
      <c r="M49" s="98">
        <f t="shared" si="15"/>
        <v>0</v>
      </c>
      <c r="N49" s="98">
        <f>'PROPOSAL PROJEK AKHIR'!J42</f>
        <v>0</v>
      </c>
      <c r="O49" s="98">
        <f>'PENILAIAN FASILITATOR'!J42</f>
        <v>0</v>
      </c>
      <c r="P49" s="98">
        <f>'PENILAIAN PROJEK AKHIR'!J42</f>
        <v>0</v>
      </c>
      <c r="Q49" s="98">
        <f>PEMBENTANGAN!J42</f>
        <v>0</v>
      </c>
    </row>
    <row r="50" spans="1:17" ht="20.100000000000001" customHeight="1">
      <c r="A50" s="6">
        <v>38</v>
      </c>
      <c r="B50" s="119"/>
      <c r="C50" s="117" t="str">
        <f t="shared" si="7"/>
        <v/>
      </c>
      <c r="D50" s="118"/>
      <c r="E50" s="98">
        <f t="shared" si="16"/>
        <v>0</v>
      </c>
      <c r="F50" s="98">
        <f t="shared" si="17"/>
        <v>0</v>
      </c>
      <c r="G50" s="98">
        <f t="shared" si="18"/>
        <v>0</v>
      </c>
      <c r="H50" s="99">
        <f t="shared" si="21"/>
        <v>0</v>
      </c>
      <c r="I50" s="152">
        <f t="shared" si="19"/>
        <v>0</v>
      </c>
      <c r="J50" s="98">
        <f t="shared" si="20"/>
        <v>0</v>
      </c>
      <c r="K50" s="98">
        <f t="shared" si="22"/>
        <v>0</v>
      </c>
      <c r="L50" s="98" t="str">
        <f t="shared" si="14"/>
        <v>F</v>
      </c>
      <c r="M50" s="98">
        <f t="shared" si="15"/>
        <v>0</v>
      </c>
      <c r="N50" s="98">
        <f>'PROPOSAL PROJEK AKHIR'!J43</f>
        <v>0</v>
      </c>
      <c r="O50" s="98">
        <f>'PENILAIAN FASILITATOR'!J43</f>
        <v>0</v>
      </c>
      <c r="P50" s="98">
        <f>'PENILAIAN PROJEK AKHIR'!J43</f>
        <v>0</v>
      </c>
      <c r="Q50" s="98">
        <f>PEMBENTANGAN!J43</f>
        <v>0</v>
      </c>
    </row>
    <row r="51" spans="1:17" ht="20.100000000000001" customHeight="1">
      <c r="A51" s="6">
        <v>39</v>
      </c>
      <c r="B51" s="119"/>
      <c r="C51" s="117" t="str">
        <f t="shared" si="7"/>
        <v/>
      </c>
      <c r="D51" s="118"/>
      <c r="E51" s="98">
        <f t="shared" si="16"/>
        <v>0</v>
      </c>
      <c r="F51" s="98">
        <f t="shared" si="17"/>
        <v>0</v>
      </c>
      <c r="G51" s="98">
        <f t="shared" si="18"/>
        <v>0</v>
      </c>
      <c r="H51" s="99">
        <f t="shared" si="21"/>
        <v>0</v>
      </c>
      <c r="I51" s="152">
        <f t="shared" si="19"/>
        <v>0</v>
      </c>
      <c r="J51" s="98">
        <f t="shared" si="20"/>
        <v>0</v>
      </c>
      <c r="K51" s="98">
        <f t="shared" si="22"/>
        <v>0</v>
      </c>
      <c r="L51" s="98" t="str">
        <f t="shared" si="14"/>
        <v>F</v>
      </c>
      <c r="M51" s="98">
        <f t="shared" si="15"/>
        <v>0</v>
      </c>
      <c r="N51" s="98">
        <f>'PROPOSAL PROJEK AKHIR'!J44</f>
        <v>0</v>
      </c>
      <c r="O51" s="98">
        <f>'PENILAIAN FASILITATOR'!J44</f>
        <v>0</v>
      </c>
      <c r="P51" s="98">
        <f>'PENILAIAN PROJEK AKHIR'!J44</f>
        <v>0</v>
      </c>
      <c r="Q51" s="98">
        <f>PEMBENTANGAN!J44</f>
        <v>0</v>
      </c>
    </row>
    <row r="52" spans="1:17" ht="20.100000000000001" customHeight="1">
      <c r="A52" s="6">
        <v>40</v>
      </c>
      <c r="B52" s="119"/>
      <c r="C52" s="117" t="str">
        <f t="shared" si="7"/>
        <v/>
      </c>
      <c r="D52" s="118"/>
      <c r="E52" s="98">
        <f t="shared" si="16"/>
        <v>0</v>
      </c>
      <c r="F52" s="98">
        <f t="shared" si="17"/>
        <v>0</v>
      </c>
      <c r="G52" s="98">
        <f t="shared" si="18"/>
        <v>0</v>
      </c>
      <c r="H52" s="99">
        <f t="shared" si="21"/>
        <v>0</v>
      </c>
      <c r="I52" s="152">
        <f t="shared" si="19"/>
        <v>0</v>
      </c>
      <c r="J52" s="98">
        <f t="shared" si="20"/>
        <v>0</v>
      </c>
      <c r="K52" s="98">
        <f t="shared" si="22"/>
        <v>0</v>
      </c>
      <c r="L52" s="98" t="str">
        <f t="shared" si="14"/>
        <v>F</v>
      </c>
      <c r="M52" s="98">
        <f t="shared" si="15"/>
        <v>0</v>
      </c>
      <c r="N52" s="98">
        <f>'PROPOSAL PROJEK AKHIR'!J45</f>
        <v>0</v>
      </c>
      <c r="O52" s="98">
        <f>'PENILAIAN FASILITATOR'!J45</f>
        <v>0</v>
      </c>
      <c r="P52" s="98">
        <f>'PENILAIAN PROJEK AKHIR'!J45</f>
        <v>0</v>
      </c>
      <c r="Q52" s="98">
        <f>PEMBENTANGAN!J45</f>
        <v>0</v>
      </c>
    </row>
    <row r="53" spans="1:17" ht="20.100000000000001" customHeight="1">
      <c r="A53" s="6">
        <v>41</v>
      </c>
      <c r="B53" s="119"/>
      <c r="C53" s="117" t="str">
        <f t="shared" si="7"/>
        <v/>
      </c>
      <c r="D53" s="118"/>
      <c r="E53" s="98">
        <f t="shared" si="16"/>
        <v>0</v>
      </c>
      <c r="F53" s="98">
        <f t="shared" si="17"/>
        <v>0</v>
      </c>
      <c r="G53" s="98">
        <f t="shared" si="18"/>
        <v>0</v>
      </c>
      <c r="H53" s="99">
        <f t="shared" si="21"/>
        <v>0</v>
      </c>
      <c r="I53" s="152">
        <f t="shared" si="19"/>
        <v>0</v>
      </c>
      <c r="J53" s="98">
        <f t="shared" si="20"/>
        <v>0</v>
      </c>
      <c r="K53" s="98">
        <f t="shared" si="22"/>
        <v>0</v>
      </c>
      <c r="L53" s="98" t="str">
        <f t="shared" si="14"/>
        <v>F</v>
      </c>
      <c r="M53" s="98">
        <f t="shared" si="15"/>
        <v>0</v>
      </c>
      <c r="N53" s="98">
        <f>'PROPOSAL PROJEK AKHIR'!J46</f>
        <v>0</v>
      </c>
      <c r="O53" s="98">
        <f>'PENILAIAN FASILITATOR'!J46</f>
        <v>0</v>
      </c>
      <c r="P53" s="98">
        <f>'PENILAIAN PROJEK AKHIR'!J46</f>
        <v>0</v>
      </c>
      <c r="Q53" s="98">
        <f>PEMBENTANGAN!J46</f>
        <v>0</v>
      </c>
    </row>
    <row r="54" spans="1:17" ht="20.100000000000001" customHeight="1">
      <c r="A54" s="6">
        <v>42</v>
      </c>
      <c r="B54" s="119"/>
      <c r="C54" s="117" t="str">
        <f t="shared" si="7"/>
        <v/>
      </c>
      <c r="D54" s="118"/>
      <c r="E54" s="98">
        <f t="shared" si="16"/>
        <v>0</v>
      </c>
      <c r="F54" s="98">
        <f t="shared" si="17"/>
        <v>0</v>
      </c>
      <c r="G54" s="98">
        <f t="shared" si="18"/>
        <v>0</v>
      </c>
      <c r="H54" s="99">
        <f t="shared" si="21"/>
        <v>0</v>
      </c>
      <c r="I54" s="152">
        <f t="shared" si="19"/>
        <v>0</v>
      </c>
      <c r="J54" s="98">
        <f t="shared" si="20"/>
        <v>0</v>
      </c>
      <c r="K54" s="98">
        <f t="shared" si="22"/>
        <v>0</v>
      </c>
      <c r="L54" s="98" t="str">
        <f t="shared" si="14"/>
        <v>F</v>
      </c>
      <c r="M54" s="98">
        <f t="shared" si="15"/>
        <v>0</v>
      </c>
      <c r="N54" s="98">
        <f>'PROPOSAL PROJEK AKHIR'!J47</f>
        <v>0</v>
      </c>
      <c r="O54" s="98">
        <f>'PENILAIAN FASILITATOR'!J47</f>
        <v>0</v>
      </c>
      <c r="P54" s="98">
        <f>'PENILAIAN PROJEK AKHIR'!J47</f>
        <v>0</v>
      </c>
      <c r="Q54" s="98">
        <f>PEMBENTANGAN!J47</f>
        <v>0</v>
      </c>
    </row>
    <row r="55" spans="1:17" ht="20.100000000000001" customHeight="1">
      <c r="A55" s="6">
        <v>43</v>
      </c>
      <c r="B55" s="119"/>
      <c r="C55" s="117" t="str">
        <f t="shared" si="7"/>
        <v/>
      </c>
      <c r="D55" s="118"/>
      <c r="E55" s="98">
        <f t="shared" si="16"/>
        <v>0</v>
      </c>
      <c r="F55" s="98">
        <f t="shared" si="17"/>
        <v>0</v>
      </c>
      <c r="G55" s="98">
        <f t="shared" si="18"/>
        <v>0</v>
      </c>
      <c r="H55" s="99">
        <f t="shared" si="21"/>
        <v>0</v>
      </c>
      <c r="I55" s="152">
        <f t="shared" si="19"/>
        <v>0</v>
      </c>
      <c r="J55" s="98">
        <f t="shared" si="20"/>
        <v>0</v>
      </c>
      <c r="K55" s="98">
        <f t="shared" si="22"/>
        <v>0</v>
      </c>
      <c r="L55" s="98" t="str">
        <f t="shared" ref="L55:L69" si="23">IF(ISNUMBER(K55),VLOOKUP(K55,GradePoint,2),"")</f>
        <v>F</v>
      </c>
      <c r="M55" s="98">
        <f t="shared" ref="M55:M69" si="24">IF(ISNUMBER(K55),VLOOKUP(K55,GradePoint,3),"")</f>
        <v>0</v>
      </c>
      <c r="N55" s="98">
        <f>'PROPOSAL PROJEK AKHIR'!J48</f>
        <v>0</v>
      </c>
      <c r="O55" s="98">
        <f>'PENILAIAN FASILITATOR'!J48</f>
        <v>0</v>
      </c>
      <c r="P55" s="98">
        <f>'PENILAIAN PROJEK AKHIR'!J48</f>
        <v>0</v>
      </c>
      <c r="Q55" s="98">
        <f>PEMBENTANGAN!J48</f>
        <v>0</v>
      </c>
    </row>
    <row r="56" spans="1:17" ht="20.100000000000001" customHeight="1">
      <c r="A56" s="6">
        <v>44</v>
      </c>
      <c r="B56" s="119"/>
      <c r="C56" s="117" t="str">
        <f t="shared" si="7"/>
        <v/>
      </c>
      <c r="D56" s="118"/>
      <c r="E56" s="98">
        <f t="shared" si="16"/>
        <v>0</v>
      </c>
      <c r="F56" s="98">
        <f t="shared" si="17"/>
        <v>0</v>
      </c>
      <c r="G56" s="98">
        <f t="shared" si="18"/>
        <v>0</v>
      </c>
      <c r="H56" s="99">
        <f t="shared" si="21"/>
        <v>0</v>
      </c>
      <c r="I56" s="152">
        <f t="shared" si="19"/>
        <v>0</v>
      </c>
      <c r="J56" s="98">
        <f t="shared" si="20"/>
        <v>0</v>
      </c>
      <c r="K56" s="98">
        <f t="shared" si="22"/>
        <v>0</v>
      </c>
      <c r="L56" s="98" t="str">
        <f t="shared" si="23"/>
        <v>F</v>
      </c>
      <c r="M56" s="98">
        <f t="shared" si="24"/>
        <v>0</v>
      </c>
      <c r="N56" s="98">
        <f>'PROPOSAL PROJEK AKHIR'!J49</f>
        <v>0</v>
      </c>
      <c r="O56" s="98">
        <f>'PENILAIAN FASILITATOR'!J49</f>
        <v>0</v>
      </c>
      <c r="P56" s="98">
        <f>'PENILAIAN PROJEK AKHIR'!J49</f>
        <v>0</v>
      </c>
      <c r="Q56" s="98">
        <f>PEMBENTANGAN!J49</f>
        <v>0</v>
      </c>
    </row>
    <row r="57" spans="1:17" ht="20.100000000000001" customHeight="1">
      <c r="A57" s="6">
        <v>45</v>
      </c>
      <c r="B57" s="119"/>
      <c r="C57" s="117" t="str">
        <f t="shared" si="7"/>
        <v/>
      </c>
      <c r="D57" s="118"/>
      <c r="E57" s="98">
        <f t="shared" si="16"/>
        <v>0</v>
      </c>
      <c r="F57" s="98">
        <f t="shared" si="17"/>
        <v>0</v>
      </c>
      <c r="G57" s="98">
        <f t="shared" si="18"/>
        <v>0</v>
      </c>
      <c r="H57" s="99">
        <f t="shared" si="21"/>
        <v>0</v>
      </c>
      <c r="I57" s="152">
        <f t="shared" si="19"/>
        <v>0</v>
      </c>
      <c r="J57" s="98">
        <f t="shared" si="20"/>
        <v>0</v>
      </c>
      <c r="K57" s="98">
        <f t="shared" si="22"/>
        <v>0</v>
      </c>
      <c r="L57" s="98" t="str">
        <f t="shared" si="23"/>
        <v>F</v>
      </c>
      <c r="M57" s="98">
        <f t="shared" si="24"/>
        <v>0</v>
      </c>
      <c r="N57" s="98">
        <f>'PROPOSAL PROJEK AKHIR'!J50</f>
        <v>0</v>
      </c>
      <c r="O57" s="98">
        <f>'PENILAIAN FASILITATOR'!J50</f>
        <v>0</v>
      </c>
      <c r="P57" s="98">
        <f>'PENILAIAN PROJEK AKHIR'!J50</f>
        <v>0</v>
      </c>
      <c r="Q57" s="98">
        <f>PEMBENTANGAN!J50</f>
        <v>0</v>
      </c>
    </row>
    <row r="58" spans="1:17" ht="20.100000000000001" customHeight="1">
      <c r="A58" s="6">
        <v>46</v>
      </c>
      <c r="B58" s="119"/>
      <c r="C58" s="117" t="str">
        <f t="shared" si="7"/>
        <v/>
      </c>
      <c r="D58" s="118"/>
      <c r="E58" s="98">
        <f t="shared" si="16"/>
        <v>0</v>
      </c>
      <c r="F58" s="98">
        <f t="shared" si="17"/>
        <v>0</v>
      </c>
      <c r="G58" s="98">
        <f t="shared" si="18"/>
        <v>0</v>
      </c>
      <c r="H58" s="99">
        <f t="shared" si="21"/>
        <v>0</v>
      </c>
      <c r="I58" s="152">
        <f t="shared" si="19"/>
        <v>0</v>
      </c>
      <c r="J58" s="98">
        <f t="shared" si="20"/>
        <v>0</v>
      </c>
      <c r="K58" s="98">
        <f t="shared" si="22"/>
        <v>0</v>
      </c>
      <c r="L58" s="98" t="str">
        <f t="shared" si="23"/>
        <v>F</v>
      </c>
      <c r="M58" s="98">
        <f t="shared" si="24"/>
        <v>0</v>
      </c>
      <c r="N58" s="98">
        <f>'PROPOSAL PROJEK AKHIR'!J51</f>
        <v>0</v>
      </c>
      <c r="O58" s="98">
        <f>'PENILAIAN FASILITATOR'!J51</f>
        <v>0</v>
      </c>
      <c r="P58" s="98">
        <f>'PENILAIAN PROJEK AKHIR'!J51</f>
        <v>0</v>
      </c>
      <c r="Q58" s="98">
        <f>PEMBENTANGAN!J51</f>
        <v>0</v>
      </c>
    </row>
    <row r="59" spans="1:17" ht="20.100000000000001" customHeight="1">
      <c r="A59" s="6">
        <v>47</v>
      </c>
      <c r="B59" s="119"/>
      <c r="C59" s="117" t="str">
        <f t="shared" si="7"/>
        <v/>
      </c>
      <c r="D59" s="118"/>
      <c r="E59" s="98">
        <f t="shared" si="16"/>
        <v>0</v>
      </c>
      <c r="F59" s="98">
        <f t="shared" si="17"/>
        <v>0</v>
      </c>
      <c r="G59" s="98">
        <f t="shared" si="18"/>
        <v>0</v>
      </c>
      <c r="H59" s="99">
        <f t="shared" si="21"/>
        <v>0</v>
      </c>
      <c r="I59" s="152">
        <f t="shared" si="19"/>
        <v>0</v>
      </c>
      <c r="J59" s="98">
        <f t="shared" si="20"/>
        <v>0</v>
      </c>
      <c r="K59" s="98">
        <f t="shared" si="22"/>
        <v>0</v>
      </c>
      <c r="L59" s="98" t="str">
        <f t="shared" si="23"/>
        <v>F</v>
      </c>
      <c r="M59" s="98">
        <f t="shared" si="24"/>
        <v>0</v>
      </c>
      <c r="N59" s="98">
        <f>'PROPOSAL PROJEK AKHIR'!J52</f>
        <v>0</v>
      </c>
      <c r="O59" s="98">
        <f>'PENILAIAN FASILITATOR'!J52</f>
        <v>0</v>
      </c>
      <c r="P59" s="98">
        <f>'PENILAIAN PROJEK AKHIR'!J52</f>
        <v>0</v>
      </c>
      <c r="Q59" s="98">
        <f>PEMBENTANGAN!J52</f>
        <v>0</v>
      </c>
    </row>
    <row r="60" spans="1:17" ht="20.100000000000001" customHeight="1">
      <c r="A60" s="6">
        <v>48</v>
      </c>
      <c r="B60" s="119"/>
      <c r="C60" s="117" t="str">
        <f t="shared" si="7"/>
        <v/>
      </c>
      <c r="D60" s="118"/>
      <c r="E60" s="98">
        <f t="shared" si="16"/>
        <v>0</v>
      </c>
      <c r="F60" s="98">
        <f t="shared" si="17"/>
        <v>0</v>
      </c>
      <c r="G60" s="98">
        <f t="shared" si="18"/>
        <v>0</v>
      </c>
      <c r="H60" s="99">
        <f t="shared" si="21"/>
        <v>0</v>
      </c>
      <c r="I60" s="152">
        <f t="shared" si="19"/>
        <v>0</v>
      </c>
      <c r="J60" s="98">
        <f t="shared" si="20"/>
        <v>0</v>
      </c>
      <c r="K60" s="98">
        <f t="shared" si="22"/>
        <v>0</v>
      </c>
      <c r="L60" s="98" t="str">
        <f t="shared" si="23"/>
        <v>F</v>
      </c>
      <c r="M60" s="98">
        <f t="shared" si="24"/>
        <v>0</v>
      </c>
      <c r="N60" s="98">
        <f>'PROPOSAL PROJEK AKHIR'!J53</f>
        <v>0</v>
      </c>
      <c r="O60" s="98">
        <f>'PENILAIAN FASILITATOR'!J53</f>
        <v>0</v>
      </c>
      <c r="P60" s="98">
        <f>'PENILAIAN PROJEK AKHIR'!J53</f>
        <v>0</v>
      </c>
      <c r="Q60" s="98">
        <f>PEMBENTANGAN!J53</f>
        <v>0</v>
      </c>
    </row>
    <row r="61" spans="1:17" ht="20.100000000000001" customHeight="1">
      <c r="A61" s="6">
        <v>49</v>
      </c>
      <c r="B61" s="119"/>
      <c r="C61" s="117" t="str">
        <f t="shared" si="7"/>
        <v/>
      </c>
      <c r="D61" s="118"/>
      <c r="E61" s="98">
        <f t="shared" si="16"/>
        <v>0</v>
      </c>
      <c r="F61" s="98">
        <f t="shared" si="17"/>
        <v>0</v>
      </c>
      <c r="G61" s="98">
        <f t="shared" si="18"/>
        <v>0</v>
      </c>
      <c r="H61" s="99">
        <f t="shared" si="21"/>
        <v>0</v>
      </c>
      <c r="I61" s="152">
        <f t="shared" si="19"/>
        <v>0</v>
      </c>
      <c r="J61" s="98">
        <f t="shared" si="20"/>
        <v>0</v>
      </c>
      <c r="K61" s="98">
        <f t="shared" si="22"/>
        <v>0</v>
      </c>
      <c r="L61" s="98" t="str">
        <f t="shared" si="23"/>
        <v>F</v>
      </c>
      <c r="M61" s="98">
        <f t="shared" si="24"/>
        <v>0</v>
      </c>
      <c r="N61" s="98">
        <f>'PROPOSAL PROJEK AKHIR'!J54</f>
        <v>0</v>
      </c>
      <c r="O61" s="98">
        <f>'PENILAIAN FASILITATOR'!J54</f>
        <v>0</v>
      </c>
      <c r="P61" s="98">
        <f>'PENILAIAN PROJEK AKHIR'!J54</f>
        <v>0</v>
      </c>
      <c r="Q61" s="98">
        <f>PEMBENTANGAN!J54</f>
        <v>0</v>
      </c>
    </row>
    <row r="62" spans="1:17" ht="20.100000000000001" customHeight="1">
      <c r="A62" s="6">
        <v>50</v>
      </c>
      <c r="B62" s="119"/>
      <c r="C62" s="117" t="str">
        <f t="shared" si="7"/>
        <v/>
      </c>
      <c r="D62" s="118"/>
      <c r="E62" s="98">
        <f t="shared" si="16"/>
        <v>0</v>
      </c>
      <c r="F62" s="98">
        <f t="shared" si="17"/>
        <v>0</v>
      </c>
      <c r="G62" s="98">
        <f t="shared" si="18"/>
        <v>0</v>
      </c>
      <c r="H62" s="99">
        <f t="shared" si="21"/>
        <v>0</v>
      </c>
      <c r="I62" s="152">
        <f t="shared" si="19"/>
        <v>0</v>
      </c>
      <c r="J62" s="98">
        <f t="shared" si="20"/>
        <v>0</v>
      </c>
      <c r="K62" s="98">
        <f t="shared" si="22"/>
        <v>0</v>
      </c>
      <c r="L62" s="98" t="str">
        <f t="shared" si="23"/>
        <v>F</v>
      </c>
      <c r="M62" s="98">
        <f t="shared" si="24"/>
        <v>0</v>
      </c>
      <c r="N62" s="98">
        <f>'PROPOSAL PROJEK AKHIR'!J55</f>
        <v>0</v>
      </c>
      <c r="O62" s="98">
        <f>'PENILAIAN FASILITATOR'!J55</f>
        <v>0</v>
      </c>
      <c r="P62" s="98">
        <f>'PENILAIAN PROJEK AKHIR'!J55</f>
        <v>0</v>
      </c>
      <c r="Q62" s="98">
        <f>PEMBENTANGAN!J55</f>
        <v>0</v>
      </c>
    </row>
    <row r="63" spans="1:17" ht="20.100000000000001" customHeight="1">
      <c r="A63" s="6">
        <v>51</v>
      </c>
      <c r="B63" s="119"/>
      <c r="C63" s="117" t="str">
        <f t="shared" si="7"/>
        <v/>
      </c>
      <c r="D63" s="118"/>
      <c r="E63" s="98">
        <f t="shared" si="16"/>
        <v>0</v>
      </c>
      <c r="F63" s="98">
        <f t="shared" si="17"/>
        <v>0</v>
      </c>
      <c r="G63" s="98">
        <f t="shared" si="18"/>
        <v>0</v>
      </c>
      <c r="H63" s="99">
        <f t="shared" si="21"/>
        <v>0</v>
      </c>
      <c r="I63" s="152">
        <f t="shared" si="19"/>
        <v>0</v>
      </c>
      <c r="J63" s="98">
        <f t="shared" si="20"/>
        <v>0</v>
      </c>
      <c r="K63" s="98">
        <f t="shared" si="22"/>
        <v>0</v>
      </c>
      <c r="L63" s="98" t="str">
        <f t="shared" si="23"/>
        <v>F</v>
      </c>
      <c r="M63" s="98">
        <f t="shared" si="24"/>
        <v>0</v>
      </c>
      <c r="N63" s="98">
        <f>'PROPOSAL PROJEK AKHIR'!J56</f>
        <v>0</v>
      </c>
      <c r="O63" s="98">
        <f>'PENILAIAN FASILITATOR'!J56</f>
        <v>0</v>
      </c>
      <c r="P63" s="98">
        <f>'PENILAIAN PROJEK AKHIR'!J56</f>
        <v>0</v>
      </c>
      <c r="Q63" s="98">
        <f>PEMBENTANGAN!J56</f>
        <v>0</v>
      </c>
    </row>
    <row r="64" spans="1:17" ht="20.100000000000001" customHeight="1">
      <c r="A64" s="6">
        <v>52</v>
      </c>
      <c r="B64" s="119"/>
      <c r="C64" s="117" t="str">
        <f t="shared" si="7"/>
        <v/>
      </c>
      <c r="D64" s="118"/>
      <c r="E64" s="98">
        <f t="shared" si="16"/>
        <v>0</v>
      </c>
      <c r="F64" s="98">
        <f t="shared" si="17"/>
        <v>0</v>
      </c>
      <c r="G64" s="98">
        <f t="shared" si="18"/>
        <v>0</v>
      </c>
      <c r="H64" s="99">
        <f t="shared" si="21"/>
        <v>0</v>
      </c>
      <c r="I64" s="152">
        <f t="shared" si="19"/>
        <v>0</v>
      </c>
      <c r="J64" s="98">
        <f t="shared" si="20"/>
        <v>0</v>
      </c>
      <c r="K64" s="98">
        <f t="shared" si="22"/>
        <v>0</v>
      </c>
      <c r="L64" s="98" t="str">
        <f t="shared" si="23"/>
        <v>F</v>
      </c>
      <c r="M64" s="98">
        <f t="shared" si="24"/>
        <v>0</v>
      </c>
      <c r="N64" s="98">
        <f>'PROPOSAL PROJEK AKHIR'!J57</f>
        <v>0</v>
      </c>
      <c r="O64" s="98">
        <f>'PENILAIAN FASILITATOR'!J57</f>
        <v>0</v>
      </c>
      <c r="P64" s="98">
        <f>'PENILAIAN PROJEK AKHIR'!J57</f>
        <v>0</v>
      </c>
      <c r="Q64" s="98">
        <f>PEMBENTANGAN!J57</f>
        <v>0</v>
      </c>
    </row>
    <row r="65" spans="1:17" ht="20.100000000000001" customHeight="1">
      <c r="A65" s="6">
        <v>53</v>
      </c>
      <c r="B65" s="119"/>
      <c r="C65" s="117" t="str">
        <f t="shared" si="7"/>
        <v/>
      </c>
      <c r="D65" s="118"/>
      <c r="E65" s="98">
        <f t="shared" si="16"/>
        <v>0</v>
      </c>
      <c r="F65" s="98">
        <f t="shared" si="17"/>
        <v>0</v>
      </c>
      <c r="G65" s="98">
        <f t="shared" si="18"/>
        <v>0</v>
      </c>
      <c r="H65" s="99">
        <f t="shared" si="21"/>
        <v>0</v>
      </c>
      <c r="I65" s="152">
        <f t="shared" si="19"/>
        <v>0</v>
      </c>
      <c r="J65" s="98">
        <f t="shared" si="20"/>
        <v>0</v>
      </c>
      <c r="K65" s="98">
        <f t="shared" si="22"/>
        <v>0</v>
      </c>
      <c r="L65" s="98" t="str">
        <f t="shared" si="23"/>
        <v>F</v>
      </c>
      <c r="M65" s="98">
        <f t="shared" si="24"/>
        <v>0</v>
      </c>
      <c r="N65" s="98">
        <f>'PROPOSAL PROJEK AKHIR'!J58</f>
        <v>0</v>
      </c>
      <c r="O65" s="98">
        <f>'PENILAIAN FASILITATOR'!J58</f>
        <v>0</v>
      </c>
      <c r="P65" s="98">
        <f>'PENILAIAN PROJEK AKHIR'!J58</f>
        <v>0</v>
      </c>
      <c r="Q65" s="98">
        <f>PEMBENTANGAN!J58</f>
        <v>0</v>
      </c>
    </row>
    <row r="66" spans="1:17" ht="20.100000000000001" customHeight="1">
      <c r="A66" s="6">
        <v>54</v>
      </c>
      <c r="B66" s="119"/>
      <c r="C66" s="117" t="str">
        <f t="shared" si="7"/>
        <v/>
      </c>
      <c r="D66" s="118"/>
      <c r="E66" s="98">
        <f t="shared" si="16"/>
        <v>0</v>
      </c>
      <c r="F66" s="98">
        <f t="shared" si="17"/>
        <v>0</v>
      </c>
      <c r="G66" s="98">
        <f t="shared" si="18"/>
        <v>0</v>
      </c>
      <c r="H66" s="99">
        <f t="shared" si="21"/>
        <v>0</v>
      </c>
      <c r="I66" s="152">
        <f t="shared" si="19"/>
        <v>0</v>
      </c>
      <c r="J66" s="98">
        <f t="shared" si="20"/>
        <v>0</v>
      </c>
      <c r="K66" s="98">
        <f t="shared" si="22"/>
        <v>0</v>
      </c>
      <c r="L66" s="98" t="str">
        <f t="shared" si="23"/>
        <v>F</v>
      </c>
      <c r="M66" s="98">
        <f t="shared" si="24"/>
        <v>0</v>
      </c>
      <c r="N66" s="98">
        <f>'PROPOSAL PROJEK AKHIR'!J59</f>
        <v>0</v>
      </c>
      <c r="O66" s="98">
        <f>'PENILAIAN FASILITATOR'!J59</f>
        <v>0</v>
      </c>
      <c r="P66" s="98">
        <f>'PENILAIAN PROJEK AKHIR'!J59</f>
        <v>0</v>
      </c>
      <c r="Q66" s="98">
        <f>PEMBENTANGAN!J59</f>
        <v>0</v>
      </c>
    </row>
    <row r="67" spans="1:17" ht="20.100000000000001" customHeight="1">
      <c r="A67" s="6">
        <v>55</v>
      </c>
      <c r="B67" s="119"/>
      <c r="C67" s="117" t="str">
        <f t="shared" si="7"/>
        <v/>
      </c>
      <c r="D67" s="118"/>
      <c r="E67" s="98">
        <f t="shared" si="16"/>
        <v>0</v>
      </c>
      <c r="F67" s="98">
        <f t="shared" si="17"/>
        <v>0</v>
      </c>
      <c r="G67" s="98">
        <f t="shared" si="18"/>
        <v>0</v>
      </c>
      <c r="H67" s="99">
        <f t="shared" si="21"/>
        <v>0</v>
      </c>
      <c r="I67" s="152">
        <f t="shared" si="19"/>
        <v>0</v>
      </c>
      <c r="J67" s="98">
        <f t="shared" si="20"/>
        <v>0</v>
      </c>
      <c r="K67" s="98">
        <f t="shared" si="22"/>
        <v>0</v>
      </c>
      <c r="L67" s="98" t="str">
        <f t="shared" si="23"/>
        <v>F</v>
      </c>
      <c r="M67" s="98">
        <f t="shared" si="24"/>
        <v>0</v>
      </c>
      <c r="N67" s="98">
        <f>'PROPOSAL PROJEK AKHIR'!J60</f>
        <v>0</v>
      </c>
      <c r="O67" s="98">
        <f>'PENILAIAN FASILITATOR'!J60</f>
        <v>0</v>
      </c>
      <c r="P67" s="98">
        <f>'PENILAIAN PROJEK AKHIR'!J60</f>
        <v>0</v>
      </c>
      <c r="Q67" s="98">
        <f>PEMBENTANGAN!J60</f>
        <v>0</v>
      </c>
    </row>
    <row r="68" spans="1:17" ht="20.100000000000001" customHeight="1">
      <c r="A68" s="6">
        <v>56</v>
      </c>
      <c r="B68" s="119"/>
      <c r="C68" s="117" t="str">
        <f t="shared" si="7"/>
        <v/>
      </c>
      <c r="D68" s="118"/>
      <c r="E68" s="98">
        <f t="shared" si="16"/>
        <v>0</v>
      </c>
      <c r="F68" s="98">
        <f t="shared" si="17"/>
        <v>0</v>
      </c>
      <c r="G68" s="98">
        <f t="shared" si="18"/>
        <v>0</v>
      </c>
      <c r="H68" s="99">
        <f t="shared" si="21"/>
        <v>0</v>
      </c>
      <c r="I68" s="152">
        <f t="shared" si="19"/>
        <v>0</v>
      </c>
      <c r="J68" s="98">
        <f t="shared" si="20"/>
        <v>0</v>
      </c>
      <c r="K68" s="98">
        <f t="shared" si="22"/>
        <v>0</v>
      </c>
      <c r="L68" s="98" t="str">
        <f t="shared" si="23"/>
        <v>F</v>
      </c>
      <c r="M68" s="98">
        <f t="shared" si="24"/>
        <v>0</v>
      </c>
      <c r="N68" s="98">
        <f>'PROPOSAL PROJEK AKHIR'!J61</f>
        <v>0</v>
      </c>
      <c r="O68" s="98">
        <f>'PENILAIAN FASILITATOR'!J61</f>
        <v>0</v>
      </c>
      <c r="P68" s="98">
        <f>'PENILAIAN PROJEK AKHIR'!J61</f>
        <v>0</v>
      </c>
      <c r="Q68" s="98">
        <f>PEMBENTANGAN!J61</f>
        <v>0</v>
      </c>
    </row>
    <row r="69" spans="1:17" ht="20.100000000000001" customHeight="1">
      <c r="A69" s="6">
        <v>57</v>
      </c>
      <c r="B69" s="119"/>
      <c r="C69" s="117" t="str">
        <f t="shared" si="7"/>
        <v/>
      </c>
      <c r="D69" s="118"/>
      <c r="E69" s="98">
        <f t="shared" si="16"/>
        <v>0</v>
      </c>
      <c r="F69" s="98">
        <f t="shared" si="17"/>
        <v>0</v>
      </c>
      <c r="G69" s="98">
        <f t="shared" si="18"/>
        <v>0</v>
      </c>
      <c r="H69" s="99">
        <f t="shared" si="21"/>
        <v>0</v>
      </c>
      <c r="I69" s="152">
        <f t="shared" si="19"/>
        <v>0</v>
      </c>
      <c r="J69" s="98">
        <f t="shared" si="20"/>
        <v>0</v>
      </c>
      <c r="K69" s="98">
        <f t="shared" si="22"/>
        <v>0</v>
      </c>
      <c r="L69" s="98" t="str">
        <f t="shared" si="23"/>
        <v>F</v>
      </c>
      <c r="M69" s="98">
        <f t="shared" si="24"/>
        <v>0</v>
      </c>
      <c r="N69" s="98">
        <f>'PROPOSAL PROJEK AKHIR'!J62</f>
        <v>0</v>
      </c>
      <c r="O69" s="98">
        <f>'PENILAIAN FASILITATOR'!J62</f>
        <v>0</v>
      </c>
      <c r="P69" s="98">
        <f>'PENILAIAN PROJEK AKHIR'!J62</f>
        <v>0</v>
      </c>
      <c r="Q69" s="98">
        <f>PEMBENTANGAN!J62</f>
        <v>0</v>
      </c>
    </row>
    <row r="70" spans="1:17" ht="20.100000000000001" customHeight="1">
      <c r="A70" s="6">
        <v>58</v>
      </c>
      <c r="B70" s="119"/>
      <c r="C70" s="117" t="str">
        <f t="shared" ref="C70:C73" si="25">RIGHT(B70, 6)</f>
        <v/>
      </c>
      <c r="D70" s="118"/>
      <c r="E70" s="98">
        <f t="shared" ref="E70:E73" si="26">IF(ISNUMBER(A70),SUMIF($N$9:$Y$9,$E$11,$N70:$Y70),"")</f>
        <v>0</v>
      </c>
      <c r="F70" s="98">
        <f t="shared" ref="F70:F73" si="27">IF(ISNUMBER(A70),SUMIF($N$9:$Y$9,$F$11,$N70:$Y70),"")</f>
        <v>0</v>
      </c>
      <c r="G70" s="98">
        <f t="shared" ref="G70:G73" si="28">IF(ISNUMBER(A70),SUMIF($N$9:$Y$9,$G$11,$N70:$Y70),"")</f>
        <v>0</v>
      </c>
      <c r="H70" s="99">
        <f t="shared" ref="H70:H73" si="29">IF(ISNUMBER(CEILING(G70+F70+E70,1)),CEILING(G70+F70+E70,1),"")</f>
        <v>0</v>
      </c>
      <c r="I70" s="152">
        <f t="shared" ref="I70:I73" si="30">IF(ISNUMBER(A70),SUMIF($N$10:$Y$10,$I$11,$N70:$Y70),"")</f>
        <v>0</v>
      </c>
      <c r="J70" s="98">
        <f t="shared" ref="J70:J73" si="31">IF(ISNUMBER(A70),SUMIF($N$10:$Y$10,$J$11,$N70:$Y70),"")</f>
        <v>0</v>
      </c>
      <c r="K70" s="98">
        <f t="shared" ref="K70:K73" si="32">IF(ISNUMBER(CEILING(I70+J70,1)),CEILING(I70+J70,1),"")</f>
        <v>0</v>
      </c>
      <c r="L70" s="98" t="str">
        <f t="shared" ref="L70:L73" si="33">IF(ISNUMBER(K70),VLOOKUP(K70,GradePoint,2),"")</f>
        <v>F</v>
      </c>
      <c r="M70" s="98">
        <f t="shared" ref="M70:M73" si="34">IF(ISNUMBER(K70),VLOOKUP(K70,GradePoint,3),"")</f>
        <v>0</v>
      </c>
      <c r="N70" s="98">
        <f>'PROPOSAL PROJEK AKHIR'!J63</f>
        <v>0</v>
      </c>
      <c r="O70" s="98">
        <f>'PENILAIAN FASILITATOR'!J63</f>
        <v>0</v>
      </c>
      <c r="P70" s="98">
        <f>'PENILAIAN PROJEK AKHIR'!J63</f>
        <v>0</v>
      </c>
      <c r="Q70" s="98">
        <f>PEMBENTANGAN!J63</f>
        <v>0</v>
      </c>
    </row>
    <row r="71" spans="1:17" ht="20.100000000000001" customHeight="1">
      <c r="A71" s="6">
        <v>59</v>
      </c>
      <c r="B71" s="119"/>
      <c r="C71" s="117" t="str">
        <f t="shared" si="25"/>
        <v/>
      </c>
      <c r="D71" s="118"/>
      <c r="E71" s="98">
        <f t="shared" si="26"/>
        <v>0</v>
      </c>
      <c r="F71" s="98">
        <f t="shared" si="27"/>
        <v>0</v>
      </c>
      <c r="G71" s="98">
        <f t="shared" si="28"/>
        <v>0</v>
      </c>
      <c r="H71" s="99">
        <f t="shared" si="29"/>
        <v>0</v>
      </c>
      <c r="I71" s="152">
        <f t="shared" si="30"/>
        <v>0</v>
      </c>
      <c r="J71" s="98">
        <f t="shared" si="31"/>
        <v>0</v>
      </c>
      <c r="K71" s="98">
        <f t="shared" si="32"/>
        <v>0</v>
      </c>
      <c r="L71" s="98" t="str">
        <f t="shared" si="33"/>
        <v>F</v>
      </c>
      <c r="M71" s="98">
        <f t="shared" si="34"/>
        <v>0</v>
      </c>
      <c r="N71" s="98">
        <f>'PROPOSAL PROJEK AKHIR'!J64</f>
        <v>0</v>
      </c>
      <c r="O71" s="98">
        <f>'PENILAIAN FASILITATOR'!J64</f>
        <v>0</v>
      </c>
      <c r="P71" s="98">
        <f>'PENILAIAN PROJEK AKHIR'!J64</f>
        <v>0</v>
      </c>
      <c r="Q71" s="98">
        <f>PEMBENTANGAN!J64</f>
        <v>0</v>
      </c>
    </row>
    <row r="72" spans="1:17" ht="20.100000000000001" customHeight="1">
      <c r="A72" s="6">
        <v>60</v>
      </c>
      <c r="B72" s="119"/>
      <c r="C72" s="117" t="str">
        <f t="shared" si="25"/>
        <v/>
      </c>
      <c r="D72" s="118"/>
      <c r="E72" s="98">
        <f t="shared" si="26"/>
        <v>0</v>
      </c>
      <c r="F72" s="98">
        <f t="shared" si="27"/>
        <v>0</v>
      </c>
      <c r="G72" s="98">
        <f t="shared" si="28"/>
        <v>0</v>
      </c>
      <c r="H72" s="99">
        <f t="shared" si="29"/>
        <v>0</v>
      </c>
      <c r="I72" s="152">
        <f t="shared" si="30"/>
        <v>0</v>
      </c>
      <c r="J72" s="98">
        <f t="shared" si="31"/>
        <v>0</v>
      </c>
      <c r="K72" s="98">
        <f t="shared" si="32"/>
        <v>0</v>
      </c>
      <c r="L72" s="98" t="str">
        <f t="shared" si="33"/>
        <v>F</v>
      </c>
      <c r="M72" s="98">
        <f t="shared" si="34"/>
        <v>0</v>
      </c>
      <c r="N72" s="98">
        <f>'PROPOSAL PROJEK AKHIR'!J65</f>
        <v>0</v>
      </c>
      <c r="O72" s="98">
        <f>'PENILAIAN FASILITATOR'!J65</f>
        <v>0</v>
      </c>
      <c r="P72" s="98">
        <f>'PENILAIAN PROJEK AKHIR'!J65</f>
        <v>0</v>
      </c>
      <c r="Q72" s="98">
        <f>PEMBENTANGAN!J65</f>
        <v>0</v>
      </c>
    </row>
    <row r="73" spans="1:17" ht="20.100000000000001" customHeight="1">
      <c r="A73" s="6">
        <v>61</v>
      </c>
      <c r="B73" s="119"/>
      <c r="C73" s="117" t="str">
        <f t="shared" si="25"/>
        <v/>
      </c>
      <c r="D73" s="118"/>
      <c r="E73" s="98">
        <f t="shared" si="26"/>
        <v>0</v>
      </c>
      <c r="F73" s="98">
        <f t="shared" si="27"/>
        <v>0</v>
      </c>
      <c r="G73" s="98">
        <f t="shared" si="28"/>
        <v>0</v>
      </c>
      <c r="H73" s="99">
        <f t="shared" si="29"/>
        <v>0</v>
      </c>
      <c r="I73" s="152">
        <f t="shared" si="30"/>
        <v>0</v>
      </c>
      <c r="J73" s="98">
        <f t="shared" si="31"/>
        <v>0</v>
      </c>
      <c r="K73" s="98">
        <f t="shared" si="32"/>
        <v>0</v>
      </c>
      <c r="L73" s="98" t="str">
        <f t="shared" si="33"/>
        <v>F</v>
      </c>
      <c r="M73" s="98">
        <f t="shared" si="34"/>
        <v>0</v>
      </c>
      <c r="N73" s="98">
        <f>'PROPOSAL PROJEK AKHIR'!J66</f>
        <v>0</v>
      </c>
      <c r="O73" s="98">
        <f>'PENILAIAN FASILITATOR'!J66</f>
        <v>0</v>
      </c>
      <c r="P73" s="98">
        <f>'PENILAIAN PROJEK AKHIR'!J66</f>
        <v>0</v>
      </c>
      <c r="Q73" s="98">
        <f>PEMBENTANGAN!J66</f>
        <v>0</v>
      </c>
    </row>
    <row r="74" spans="1:17" ht="20.100000000000001" customHeight="1">
      <c r="A74" s="73">
        <v>62</v>
      </c>
      <c r="B74" s="119"/>
      <c r="C74" s="117" t="str">
        <f t="shared" ref="C74:C91" si="35">RIGHT(B74, 6)</f>
        <v/>
      </c>
      <c r="D74" s="118"/>
      <c r="E74" s="98">
        <f t="shared" ref="E74:E91" si="36">IF(ISNUMBER(A74),SUMIF($N$9:$Y$9,$E$11,$N74:$Y74),"")</f>
        <v>0</v>
      </c>
      <c r="F74" s="98">
        <f t="shared" ref="F74:F91" si="37">IF(ISNUMBER(A74),SUMIF($N$9:$Y$9,$F$11,$N74:$Y74),"")</f>
        <v>0</v>
      </c>
      <c r="G74" s="98">
        <f t="shared" ref="G74:G91" si="38">IF(ISNUMBER(A74),SUMIF($N$9:$Y$9,$G$11,$N74:$Y74),"")</f>
        <v>0</v>
      </c>
      <c r="H74" s="99">
        <f t="shared" ref="H74:H91" si="39">IF(ISNUMBER(CEILING(G74+F74+E74,1)),CEILING(G74+F74+E74,1),"")</f>
        <v>0</v>
      </c>
      <c r="I74" s="152">
        <f t="shared" ref="I74:I91" si="40">IF(ISNUMBER(A74),SUMIF($N$10:$Y$10,$I$11,$N74:$Y74),"")</f>
        <v>0</v>
      </c>
      <c r="J74" s="98">
        <f t="shared" ref="J74:J91" si="41">IF(ISNUMBER(A74),SUMIF($N$10:$Y$10,$J$11,$N74:$Y74),"")</f>
        <v>0</v>
      </c>
      <c r="K74" s="98">
        <f t="shared" ref="K74:K91" si="42">IF(ISNUMBER(CEILING(I74+J74,1)),CEILING(I74+J74,1),"")</f>
        <v>0</v>
      </c>
      <c r="L74" s="98" t="str">
        <f t="shared" ref="L74:L91" si="43">IF(ISNUMBER(K74),VLOOKUP(K74,GradePoint,2),"")</f>
        <v>F</v>
      </c>
      <c r="M74" s="98">
        <f t="shared" ref="M74:M91" si="44">IF(ISNUMBER(K74),VLOOKUP(K74,GradePoint,3),"")</f>
        <v>0</v>
      </c>
      <c r="N74" s="98">
        <f>'PROPOSAL PROJEK AKHIR'!J67</f>
        <v>0</v>
      </c>
      <c r="O74" s="98">
        <f>'PENILAIAN FASILITATOR'!J67</f>
        <v>0</v>
      </c>
      <c r="P74" s="98">
        <f>'PENILAIAN PROJEK AKHIR'!J67</f>
        <v>0</v>
      </c>
      <c r="Q74" s="98">
        <f>PEMBENTANGAN!J67</f>
        <v>0</v>
      </c>
    </row>
    <row r="75" spans="1:17" ht="20.100000000000001" customHeight="1">
      <c r="A75" s="73">
        <v>63</v>
      </c>
      <c r="B75" s="119"/>
      <c r="C75" s="117" t="str">
        <f t="shared" si="35"/>
        <v/>
      </c>
      <c r="D75" s="118"/>
      <c r="E75" s="98">
        <f t="shared" si="36"/>
        <v>0</v>
      </c>
      <c r="F75" s="98">
        <f t="shared" si="37"/>
        <v>0</v>
      </c>
      <c r="G75" s="98">
        <f t="shared" si="38"/>
        <v>0</v>
      </c>
      <c r="H75" s="99">
        <f t="shared" si="39"/>
        <v>0</v>
      </c>
      <c r="I75" s="152">
        <f t="shared" si="40"/>
        <v>0</v>
      </c>
      <c r="J75" s="98">
        <f t="shared" si="41"/>
        <v>0</v>
      </c>
      <c r="K75" s="98">
        <f t="shared" si="42"/>
        <v>0</v>
      </c>
      <c r="L75" s="98" t="str">
        <f t="shared" si="43"/>
        <v>F</v>
      </c>
      <c r="M75" s="98">
        <f t="shared" si="44"/>
        <v>0</v>
      </c>
      <c r="N75" s="98">
        <f>'PROPOSAL PROJEK AKHIR'!J68</f>
        <v>0</v>
      </c>
      <c r="O75" s="98">
        <f>'PENILAIAN FASILITATOR'!J68</f>
        <v>0</v>
      </c>
      <c r="P75" s="98">
        <f>'PENILAIAN PROJEK AKHIR'!J68</f>
        <v>0</v>
      </c>
      <c r="Q75" s="98">
        <f>PEMBENTANGAN!J68</f>
        <v>0</v>
      </c>
    </row>
    <row r="76" spans="1:17" ht="20.100000000000001" customHeight="1">
      <c r="A76" s="73">
        <v>64</v>
      </c>
      <c r="B76" s="119"/>
      <c r="C76" s="117" t="str">
        <f t="shared" si="35"/>
        <v/>
      </c>
      <c r="D76" s="118"/>
      <c r="E76" s="98">
        <f t="shared" si="36"/>
        <v>0</v>
      </c>
      <c r="F76" s="98">
        <f t="shared" si="37"/>
        <v>0</v>
      </c>
      <c r="G76" s="98">
        <f t="shared" si="38"/>
        <v>0</v>
      </c>
      <c r="H76" s="99">
        <f t="shared" si="39"/>
        <v>0</v>
      </c>
      <c r="I76" s="152">
        <f t="shared" si="40"/>
        <v>0</v>
      </c>
      <c r="J76" s="98">
        <f t="shared" si="41"/>
        <v>0</v>
      </c>
      <c r="K76" s="98">
        <f t="shared" si="42"/>
        <v>0</v>
      </c>
      <c r="L76" s="98" t="str">
        <f t="shared" si="43"/>
        <v>F</v>
      </c>
      <c r="M76" s="98">
        <f t="shared" si="44"/>
        <v>0</v>
      </c>
      <c r="N76" s="98">
        <f>'PROPOSAL PROJEK AKHIR'!J69</f>
        <v>0</v>
      </c>
      <c r="O76" s="98">
        <f>'PENILAIAN FASILITATOR'!J69</f>
        <v>0</v>
      </c>
      <c r="P76" s="98">
        <f>'PENILAIAN PROJEK AKHIR'!J69</f>
        <v>0</v>
      </c>
      <c r="Q76" s="98">
        <f>PEMBENTANGAN!J69</f>
        <v>0</v>
      </c>
    </row>
    <row r="77" spans="1:17" ht="20.100000000000001" customHeight="1">
      <c r="A77" s="73">
        <v>65</v>
      </c>
      <c r="B77" s="119"/>
      <c r="C77" s="117" t="str">
        <f t="shared" si="35"/>
        <v/>
      </c>
      <c r="D77" s="118"/>
      <c r="E77" s="98">
        <f t="shared" si="36"/>
        <v>0</v>
      </c>
      <c r="F77" s="98">
        <f t="shared" si="37"/>
        <v>0</v>
      </c>
      <c r="G77" s="98">
        <f t="shared" si="38"/>
        <v>0</v>
      </c>
      <c r="H77" s="99">
        <f t="shared" si="39"/>
        <v>0</v>
      </c>
      <c r="I77" s="152">
        <f t="shared" si="40"/>
        <v>0</v>
      </c>
      <c r="J77" s="98">
        <f t="shared" si="41"/>
        <v>0</v>
      </c>
      <c r="K77" s="98">
        <f t="shared" si="42"/>
        <v>0</v>
      </c>
      <c r="L77" s="98" t="str">
        <f t="shared" si="43"/>
        <v>F</v>
      </c>
      <c r="M77" s="98">
        <f t="shared" si="44"/>
        <v>0</v>
      </c>
      <c r="N77" s="98">
        <f>'PROPOSAL PROJEK AKHIR'!J70</f>
        <v>0</v>
      </c>
      <c r="O77" s="98">
        <f>'PENILAIAN FASILITATOR'!J70</f>
        <v>0</v>
      </c>
      <c r="P77" s="98">
        <f>'PENILAIAN PROJEK AKHIR'!J70</f>
        <v>0</v>
      </c>
      <c r="Q77" s="98">
        <f>PEMBENTANGAN!J70</f>
        <v>0</v>
      </c>
    </row>
    <row r="78" spans="1:17" ht="20.100000000000001" customHeight="1">
      <c r="A78" s="73">
        <v>66</v>
      </c>
      <c r="B78" s="119"/>
      <c r="C78" s="117" t="str">
        <f t="shared" si="35"/>
        <v/>
      </c>
      <c r="D78" s="118"/>
      <c r="E78" s="98">
        <f t="shared" si="36"/>
        <v>0</v>
      </c>
      <c r="F78" s="98">
        <f t="shared" si="37"/>
        <v>0</v>
      </c>
      <c r="G78" s="98">
        <f t="shared" si="38"/>
        <v>0</v>
      </c>
      <c r="H78" s="99">
        <f t="shared" si="39"/>
        <v>0</v>
      </c>
      <c r="I78" s="152">
        <f t="shared" si="40"/>
        <v>0</v>
      </c>
      <c r="J78" s="98">
        <f t="shared" si="41"/>
        <v>0</v>
      </c>
      <c r="K78" s="98">
        <f t="shared" si="42"/>
        <v>0</v>
      </c>
      <c r="L78" s="98" t="str">
        <f t="shared" si="43"/>
        <v>F</v>
      </c>
      <c r="M78" s="98">
        <f t="shared" si="44"/>
        <v>0</v>
      </c>
      <c r="N78" s="98">
        <f>'PROPOSAL PROJEK AKHIR'!J71</f>
        <v>0</v>
      </c>
      <c r="O78" s="98">
        <f>'PENILAIAN FASILITATOR'!J71</f>
        <v>0</v>
      </c>
      <c r="P78" s="98">
        <f>'PENILAIAN PROJEK AKHIR'!J71</f>
        <v>0</v>
      </c>
      <c r="Q78" s="98">
        <f>PEMBENTANGAN!J71</f>
        <v>0</v>
      </c>
    </row>
    <row r="79" spans="1:17" ht="20.100000000000001" customHeight="1">
      <c r="A79" s="73">
        <v>67</v>
      </c>
      <c r="B79" s="119"/>
      <c r="C79" s="117" t="str">
        <f t="shared" si="35"/>
        <v/>
      </c>
      <c r="D79" s="118"/>
      <c r="E79" s="98">
        <f t="shared" si="36"/>
        <v>0</v>
      </c>
      <c r="F79" s="98">
        <f t="shared" si="37"/>
        <v>0</v>
      </c>
      <c r="G79" s="98">
        <f t="shared" si="38"/>
        <v>0</v>
      </c>
      <c r="H79" s="99">
        <f t="shared" si="39"/>
        <v>0</v>
      </c>
      <c r="I79" s="152">
        <f t="shared" si="40"/>
        <v>0</v>
      </c>
      <c r="J79" s="98">
        <f t="shared" si="41"/>
        <v>0</v>
      </c>
      <c r="K79" s="98">
        <f t="shared" si="42"/>
        <v>0</v>
      </c>
      <c r="L79" s="98" t="str">
        <f t="shared" si="43"/>
        <v>F</v>
      </c>
      <c r="M79" s="98">
        <f t="shared" si="44"/>
        <v>0</v>
      </c>
      <c r="N79" s="98">
        <f>'PROPOSAL PROJEK AKHIR'!J72</f>
        <v>0</v>
      </c>
      <c r="O79" s="98">
        <f>'PENILAIAN FASILITATOR'!J72</f>
        <v>0</v>
      </c>
      <c r="P79" s="98">
        <f>'PENILAIAN PROJEK AKHIR'!J72</f>
        <v>0</v>
      </c>
      <c r="Q79" s="98">
        <f>PEMBENTANGAN!J72</f>
        <v>0</v>
      </c>
    </row>
    <row r="80" spans="1:17" ht="20.100000000000001" customHeight="1">
      <c r="A80" s="73">
        <v>68</v>
      </c>
      <c r="B80" s="119"/>
      <c r="C80" s="117" t="str">
        <f t="shared" si="35"/>
        <v/>
      </c>
      <c r="D80" s="118"/>
      <c r="E80" s="98">
        <f t="shared" si="36"/>
        <v>0</v>
      </c>
      <c r="F80" s="98">
        <f t="shared" si="37"/>
        <v>0</v>
      </c>
      <c r="G80" s="98">
        <f t="shared" si="38"/>
        <v>0</v>
      </c>
      <c r="H80" s="99">
        <f t="shared" si="39"/>
        <v>0</v>
      </c>
      <c r="I80" s="152">
        <f t="shared" si="40"/>
        <v>0</v>
      </c>
      <c r="J80" s="98">
        <f t="shared" si="41"/>
        <v>0</v>
      </c>
      <c r="K80" s="98">
        <f t="shared" si="42"/>
        <v>0</v>
      </c>
      <c r="L80" s="98" t="str">
        <f t="shared" si="43"/>
        <v>F</v>
      </c>
      <c r="M80" s="98">
        <f t="shared" si="44"/>
        <v>0</v>
      </c>
      <c r="N80" s="98">
        <f>'PROPOSAL PROJEK AKHIR'!J73</f>
        <v>0</v>
      </c>
      <c r="O80" s="98">
        <f>'PENILAIAN FASILITATOR'!J73</f>
        <v>0</v>
      </c>
      <c r="P80" s="98">
        <f>'PENILAIAN PROJEK AKHIR'!J73</f>
        <v>0</v>
      </c>
      <c r="Q80" s="98">
        <f>PEMBENTANGAN!J73</f>
        <v>0</v>
      </c>
    </row>
    <row r="81" spans="1:17" ht="20.100000000000001" customHeight="1">
      <c r="A81" s="73">
        <v>69</v>
      </c>
      <c r="B81" s="119"/>
      <c r="C81" s="117" t="str">
        <f t="shared" si="35"/>
        <v/>
      </c>
      <c r="D81" s="118"/>
      <c r="E81" s="98">
        <f t="shared" si="36"/>
        <v>0</v>
      </c>
      <c r="F81" s="98">
        <f t="shared" si="37"/>
        <v>0</v>
      </c>
      <c r="G81" s="98">
        <f t="shared" si="38"/>
        <v>0</v>
      </c>
      <c r="H81" s="99">
        <f t="shared" si="39"/>
        <v>0</v>
      </c>
      <c r="I81" s="152">
        <f t="shared" si="40"/>
        <v>0</v>
      </c>
      <c r="J81" s="98">
        <f t="shared" si="41"/>
        <v>0</v>
      </c>
      <c r="K81" s="98">
        <f t="shared" si="42"/>
        <v>0</v>
      </c>
      <c r="L81" s="98" t="str">
        <f t="shared" si="43"/>
        <v>F</v>
      </c>
      <c r="M81" s="98">
        <f t="shared" si="44"/>
        <v>0</v>
      </c>
      <c r="N81" s="98">
        <f>'PROPOSAL PROJEK AKHIR'!J74</f>
        <v>0</v>
      </c>
      <c r="O81" s="98">
        <f>'PENILAIAN FASILITATOR'!J74</f>
        <v>0</v>
      </c>
      <c r="P81" s="98">
        <f>'PENILAIAN PROJEK AKHIR'!J74</f>
        <v>0</v>
      </c>
      <c r="Q81" s="98">
        <f>PEMBENTANGAN!J74</f>
        <v>0</v>
      </c>
    </row>
    <row r="82" spans="1:17" ht="20.100000000000001" customHeight="1">
      <c r="A82" s="73">
        <v>70</v>
      </c>
      <c r="B82" s="119"/>
      <c r="C82" s="117" t="str">
        <f t="shared" si="35"/>
        <v/>
      </c>
      <c r="D82" s="118"/>
      <c r="E82" s="98">
        <f t="shared" si="36"/>
        <v>0</v>
      </c>
      <c r="F82" s="98">
        <f t="shared" si="37"/>
        <v>0</v>
      </c>
      <c r="G82" s="98">
        <f t="shared" si="38"/>
        <v>0</v>
      </c>
      <c r="H82" s="99">
        <f t="shared" si="39"/>
        <v>0</v>
      </c>
      <c r="I82" s="152">
        <f t="shared" si="40"/>
        <v>0</v>
      </c>
      <c r="J82" s="98">
        <f t="shared" si="41"/>
        <v>0</v>
      </c>
      <c r="K82" s="98">
        <f t="shared" si="42"/>
        <v>0</v>
      </c>
      <c r="L82" s="98" t="str">
        <f t="shared" si="43"/>
        <v>F</v>
      </c>
      <c r="M82" s="98">
        <f t="shared" si="44"/>
        <v>0</v>
      </c>
      <c r="N82" s="98">
        <f>'PROPOSAL PROJEK AKHIR'!J75</f>
        <v>0</v>
      </c>
      <c r="O82" s="98">
        <f>'PENILAIAN FASILITATOR'!J75</f>
        <v>0</v>
      </c>
      <c r="P82" s="98">
        <f>'PENILAIAN PROJEK AKHIR'!J75</f>
        <v>0</v>
      </c>
      <c r="Q82" s="98">
        <f>PEMBENTANGAN!J75</f>
        <v>0</v>
      </c>
    </row>
    <row r="83" spans="1:17" ht="20.100000000000001" customHeight="1">
      <c r="A83" s="73">
        <v>71</v>
      </c>
      <c r="B83" s="119"/>
      <c r="C83" s="117" t="str">
        <f t="shared" si="35"/>
        <v/>
      </c>
      <c r="D83" s="118"/>
      <c r="E83" s="98">
        <f t="shared" si="36"/>
        <v>0</v>
      </c>
      <c r="F83" s="98">
        <f t="shared" si="37"/>
        <v>0</v>
      </c>
      <c r="G83" s="98">
        <f t="shared" si="38"/>
        <v>0</v>
      </c>
      <c r="H83" s="99">
        <f t="shared" si="39"/>
        <v>0</v>
      </c>
      <c r="I83" s="152">
        <f t="shared" si="40"/>
        <v>0</v>
      </c>
      <c r="J83" s="98">
        <f t="shared" si="41"/>
        <v>0</v>
      </c>
      <c r="K83" s="98">
        <f t="shared" si="42"/>
        <v>0</v>
      </c>
      <c r="L83" s="98" t="str">
        <f t="shared" si="43"/>
        <v>F</v>
      </c>
      <c r="M83" s="98">
        <f t="shared" si="44"/>
        <v>0</v>
      </c>
      <c r="N83" s="98">
        <f>'PROPOSAL PROJEK AKHIR'!J76</f>
        <v>0</v>
      </c>
      <c r="O83" s="98">
        <f>'PENILAIAN FASILITATOR'!J76</f>
        <v>0</v>
      </c>
      <c r="P83" s="98">
        <f>'PENILAIAN PROJEK AKHIR'!J76</f>
        <v>0</v>
      </c>
      <c r="Q83" s="98">
        <f>PEMBENTANGAN!J76</f>
        <v>0</v>
      </c>
    </row>
    <row r="84" spans="1:17" ht="20.100000000000001" customHeight="1">
      <c r="A84" s="73">
        <v>72</v>
      </c>
      <c r="B84" s="119"/>
      <c r="C84" s="117" t="str">
        <f t="shared" si="35"/>
        <v/>
      </c>
      <c r="D84" s="118"/>
      <c r="E84" s="98">
        <f t="shared" si="36"/>
        <v>0</v>
      </c>
      <c r="F84" s="98">
        <f t="shared" si="37"/>
        <v>0</v>
      </c>
      <c r="G84" s="98">
        <f t="shared" si="38"/>
        <v>0</v>
      </c>
      <c r="H84" s="99">
        <f t="shared" si="39"/>
        <v>0</v>
      </c>
      <c r="I84" s="152">
        <f t="shared" si="40"/>
        <v>0</v>
      </c>
      <c r="J84" s="98">
        <f t="shared" si="41"/>
        <v>0</v>
      </c>
      <c r="K84" s="98">
        <f t="shared" si="42"/>
        <v>0</v>
      </c>
      <c r="L84" s="98" t="str">
        <f t="shared" si="43"/>
        <v>F</v>
      </c>
      <c r="M84" s="98">
        <f t="shared" si="44"/>
        <v>0</v>
      </c>
      <c r="N84" s="98">
        <f>'PROPOSAL PROJEK AKHIR'!J77</f>
        <v>0</v>
      </c>
      <c r="O84" s="98">
        <f>'PENILAIAN FASILITATOR'!J77</f>
        <v>0</v>
      </c>
      <c r="P84" s="98">
        <f>'PENILAIAN PROJEK AKHIR'!J77</f>
        <v>0</v>
      </c>
      <c r="Q84" s="98">
        <f>PEMBENTANGAN!J77</f>
        <v>0</v>
      </c>
    </row>
    <row r="85" spans="1:17" ht="20.100000000000001" customHeight="1">
      <c r="A85" s="73">
        <v>73</v>
      </c>
      <c r="B85" s="119"/>
      <c r="C85" s="117" t="str">
        <f t="shared" si="35"/>
        <v/>
      </c>
      <c r="D85" s="118"/>
      <c r="E85" s="98">
        <f t="shared" si="36"/>
        <v>0</v>
      </c>
      <c r="F85" s="98">
        <f t="shared" si="37"/>
        <v>0</v>
      </c>
      <c r="G85" s="98">
        <f t="shared" si="38"/>
        <v>0</v>
      </c>
      <c r="H85" s="99">
        <f t="shared" si="39"/>
        <v>0</v>
      </c>
      <c r="I85" s="152">
        <f t="shared" si="40"/>
        <v>0</v>
      </c>
      <c r="J85" s="98">
        <f t="shared" si="41"/>
        <v>0</v>
      </c>
      <c r="K85" s="98">
        <f t="shared" si="42"/>
        <v>0</v>
      </c>
      <c r="L85" s="98" t="str">
        <f t="shared" si="43"/>
        <v>F</v>
      </c>
      <c r="M85" s="98">
        <f t="shared" si="44"/>
        <v>0</v>
      </c>
      <c r="N85" s="98">
        <f>'PROPOSAL PROJEK AKHIR'!J78</f>
        <v>0</v>
      </c>
      <c r="O85" s="98">
        <f>'PENILAIAN FASILITATOR'!J78</f>
        <v>0</v>
      </c>
      <c r="P85" s="98">
        <f>'PENILAIAN PROJEK AKHIR'!J78</f>
        <v>0</v>
      </c>
      <c r="Q85" s="98">
        <f>PEMBENTANGAN!J78</f>
        <v>0</v>
      </c>
    </row>
    <row r="86" spans="1:17" ht="20.100000000000001" customHeight="1">
      <c r="A86" s="73">
        <v>74</v>
      </c>
      <c r="B86" s="119"/>
      <c r="C86" s="117" t="str">
        <f t="shared" si="35"/>
        <v/>
      </c>
      <c r="D86" s="118"/>
      <c r="E86" s="98">
        <f t="shared" si="36"/>
        <v>0</v>
      </c>
      <c r="F86" s="98">
        <f t="shared" si="37"/>
        <v>0</v>
      </c>
      <c r="G86" s="98">
        <f t="shared" si="38"/>
        <v>0</v>
      </c>
      <c r="H86" s="99">
        <f t="shared" si="39"/>
        <v>0</v>
      </c>
      <c r="I86" s="152">
        <f t="shared" si="40"/>
        <v>0</v>
      </c>
      <c r="J86" s="98">
        <f t="shared" si="41"/>
        <v>0</v>
      </c>
      <c r="K86" s="98">
        <f t="shared" si="42"/>
        <v>0</v>
      </c>
      <c r="L86" s="98" t="str">
        <f t="shared" si="43"/>
        <v>F</v>
      </c>
      <c r="M86" s="98">
        <f t="shared" si="44"/>
        <v>0</v>
      </c>
      <c r="N86" s="98">
        <f>'PROPOSAL PROJEK AKHIR'!J79</f>
        <v>0</v>
      </c>
      <c r="O86" s="98">
        <f>'PENILAIAN FASILITATOR'!J79</f>
        <v>0</v>
      </c>
      <c r="P86" s="98">
        <f>'PENILAIAN PROJEK AKHIR'!J79</f>
        <v>0</v>
      </c>
      <c r="Q86" s="98">
        <f>PEMBENTANGAN!J79</f>
        <v>0</v>
      </c>
    </row>
    <row r="87" spans="1:17" ht="20.25" customHeight="1">
      <c r="A87" s="73">
        <v>75</v>
      </c>
      <c r="B87" s="119"/>
      <c r="C87" s="117" t="str">
        <f t="shared" si="35"/>
        <v/>
      </c>
      <c r="D87" s="118"/>
      <c r="E87" s="98">
        <f t="shared" si="36"/>
        <v>0</v>
      </c>
      <c r="F87" s="98">
        <f t="shared" si="37"/>
        <v>0</v>
      </c>
      <c r="G87" s="98">
        <f t="shared" si="38"/>
        <v>0</v>
      </c>
      <c r="H87" s="99">
        <f t="shared" si="39"/>
        <v>0</v>
      </c>
      <c r="I87" s="152">
        <f t="shared" si="40"/>
        <v>0</v>
      </c>
      <c r="J87" s="98">
        <f t="shared" si="41"/>
        <v>0</v>
      </c>
      <c r="K87" s="98">
        <f t="shared" si="42"/>
        <v>0</v>
      </c>
      <c r="L87" s="98" t="str">
        <f t="shared" si="43"/>
        <v>F</v>
      </c>
      <c r="M87" s="98">
        <f t="shared" si="44"/>
        <v>0</v>
      </c>
      <c r="N87" s="98">
        <f>'PROPOSAL PROJEK AKHIR'!J80</f>
        <v>0</v>
      </c>
      <c r="O87" s="98">
        <f>'PENILAIAN FASILITATOR'!J80</f>
        <v>0</v>
      </c>
      <c r="P87" s="98">
        <f>'PENILAIAN PROJEK AKHIR'!J80</f>
        <v>0</v>
      </c>
      <c r="Q87" s="98">
        <f>PEMBENTANGAN!J80</f>
        <v>0</v>
      </c>
    </row>
    <row r="88" spans="1:17" ht="20.25" customHeight="1">
      <c r="A88" s="73">
        <v>76</v>
      </c>
      <c r="B88" s="119"/>
      <c r="C88" s="117" t="str">
        <f t="shared" si="35"/>
        <v/>
      </c>
      <c r="D88" s="118"/>
      <c r="E88" s="98">
        <f t="shared" si="36"/>
        <v>0</v>
      </c>
      <c r="F88" s="98">
        <f t="shared" si="37"/>
        <v>0</v>
      </c>
      <c r="G88" s="98">
        <f t="shared" si="38"/>
        <v>0</v>
      </c>
      <c r="H88" s="99">
        <f t="shared" si="39"/>
        <v>0</v>
      </c>
      <c r="I88" s="152">
        <f t="shared" si="40"/>
        <v>0</v>
      </c>
      <c r="J88" s="98">
        <f t="shared" si="41"/>
        <v>0</v>
      </c>
      <c r="K88" s="98">
        <f t="shared" si="42"/>
        <v>0</v>
      </c>
      <c r="L88" s="98" t="str">
        <f t="shared" si="43"/>
        <v>F</v>
      </c>
      <c r="M88" s="98">
        <f t="shared" si="44"/>
        <v>0</v>
      </c>
      <c r="N88" s="98">
        <f>'PROPOSAL PROJEK AKHIR'!J81</f>
        <v>0</v>
      </c>
      <c r="O88" s="98">
        <f>'PENILAIAN FASILITATOR'!J81</f>
        <v>0</v>
      </c>
      <c r="P88" s="98">
        <f>'PENILAIAN PROJEK AKHIR'!J81</f>
        <v>0</v>
      </c>
      <c r="Q88" s="98">
        <f>PEMBENTANGAN!J81</f>
        <v>0</v>
      </c>
    </row>
    <row r="89" spans="1:17" ht="20.25" customHeight="1">
      <c r="A89" s="73">
        <v>77</v>
      </c>
      <c r="B89" s="119"/>
      <c r="C89" s="117" t="str">
        <f t="shared" si="35"/>
        <v/>
      </c>
      <c r="D89" s="118"/>
      <c r="E89" s="98">
        <f t="shared" si="36"/>
        <v>0</v>
      </c>
      <c r="F89" s="98">
        <f t="shared" si="37"/>
        <v>0</v>
      </c>
      <c r="G89" s="98">
        <f t="shared" si="38"/>
        <v>0</v>
      </c>
      <c r="H89" s="99">
        <f t="shared" si="39"/>
        <v>0</v>
      </c>
      <c r="I89" s="152">
        <f t="shared" si="40"/>
        <v>0</v>
      </c>
      <c r="J89" s="98">
        <f t="shared" si="41"/>
        <v>0</v>
      </c>
      <c r="K89" s="98">
        <f t="shared" si="42"/>
        <v>0</v>
      </c>
      <c r="L89" s="98" t="str">
        <f t="shared" si="43"/>
        <v>F</v>
      </c>
      <c r="M89" s="98">
        <f t="shared" si="44"/>
        <v>0</v>
      </c>
      <c r="N89" s="98">
        <f>'PROPOSAL PROJEK AKHIR'!J82</f>
        <v>0</v>
      </c>
      <c r="O89" s="98">
        <f>'PENILAIAN FASILITATOR'!J82</f>
        <v>0</v>
      </c>
      <c r="P89" s="98">
        <f>'PENILAIAN PROJEK AKHIR'!J82</f>
        <v>0</v>
      </c>
      <c r="Q89" s="98">
        <f>PEMBENTANGAN!J82</f>
        <v>0</v>
      </c>
    </row>
    <row r="90" spans="1:17" ht="20.25" customHeight="1">
      <c r="A90" s="73">
        <v>78</v>
      </c>
      <c r="B90" s="119"/>
      <c r="C90" s="117" t="str">
        <f t="shared" si="35"/>
        <v/>
      </c>
      <c r="D90" s="118"/>
      <c r="E90" s="98">
        <f t="shared" si="36"/>
        <v>0</v>
      </c>
      <c r="F90" s="98">
        <f t="shared" si="37"/>
        <v>0</v>
      </c>
      <c r="G90" s="98">
        <f t="shared" si="38"/>
        <v>0</v>
      </c>
      <c r="H90" s="99">
        <f t="shared" si="39"/>
        <v>0</v>
      </c>
      <c r="I90" s="152">
        <f t="shared" si="40"/>
        <v>0</v>
      </c>
      <c r="J90" s="98">
        <f t="shared" si="41"/>
        <v>0</v>
      </c>
      <c r="K90" s="98">
        <f t="shared" si="42"/>
        <v>0</v>
      </c>
      <c r="L90" s="98" t="str">
        <f t="shared" si="43"/>
        <v>F</v>
      </c>
      <c r="M90" s="98">
        <f t="shared" si="44"/>
        <v>0</v>
      </c>
      <c r="N90" s="98">
        <f>'PROPOSAL PROJEK AKHIR'!J83</f>
        <v>0</v>
      </c>
      <c r="O90" s="98">
        <f>'PENILAIAN FASILITATOR'!J83</f>
        <v>0</v>
      </c>
      <c r="P90" s="98">
        <f>'PENILAIAN PROJEK AKHIR'!J83</f>
        <v>0</v>
      </c>
      <c r="Q90" s="98">
        <f>PEMBENTANGAN!J83</f>
        <v>0</v>
      </c>
    </row>
    <row r="91" spans="1:17" ht="20.25" customHeight="1">
      <c r="A91" s="73">
        <v>79</v>
      </c>
      <c r="B91" s="119"/>
      <c r="C91" s="117" t="str">
        <f t="shared" si="35"/>
        <v/>
      </c>
      <c r="D91" s="118"/>
      <c r="E91" s="98">
        <f t="shared" si="36"/>
        <v>0</v>
      </c>
      <c r="F91" s="98">
        <f t="shared" si="37"/>
        <v>0</v>
      </c>
      <c r="G91" s="98">
        <f t="shared" si="38"/>
        <v>0</v>
      </c>
      <c r="H91" s="99">
        <f t="shared" si="39"/>
        <v>0</v>
      </c>
      <c r="I91" s="152">
        <f t="shared" si="40"/>
        <v>0</v>
      </c>
      <c r="J91" s="98">
        <f t="shared" si="41"/>
        <v>0</v>
      </c>
      <c r="K91" s="98">
        <f t="shared" si="42"/>
        <v>0</v>
      </c>
      <c r="L91" s="98" t="str">
        <f t="shared" si="43"/>
        <v>F</v>
      </c>
      <c r="M91" s="98">
        <f t="shared" si="44"/>
        <v>0</v>
      </c>
      <c r="N91" s="98">
        <f>'PROPOSAL PROJEK AKHIR'!J84</f>
        <v>0</v>
      </c>
      <c r="O91" s="98">
        <f>'PENILAIAN FASILITATOR'!J84</f>
        <v>0</v>
      </c>
      <c r="P91" s="98">
        <f>'PENILAIAN PROJEK AKHIR'!J84</f>
        <v>0</v>
      </c>
      <c r="Q91" s="98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84</v>
      </c>
      <c r="D94"/>
      <c r="E94" t="s">
        <v>86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85</v>
      </c>
      <c r="D96"/>
      <c r="E96" t="s">
        <v>87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100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1" t="str">
        <f>"Fasilitator"</f>
        <v>Fasilitator</v>
      </c>
      <c r="D98" s="101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90</v>
      </c>
      <c r="D99" s="102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LbJVPBmUnh34CKAB3KX+4VbSnaXD/fmwALiNPlO9op3m6HYgkyPXK5N7MT2I1MU11p9AQM/6G5c/kPKR4t3RXQ==" saltValue="5JfvQ0w5hwJljMUODT9YIw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Data!$I$21:$I$23</xm:f>
          </x14:formula1>
          <xm:sqref>D8</xm:sqref>
        </x14:dataValidation>
        <x14:dataValidation type="list" allowBlank="1" showInputMessage="1" showErrorMessage="1" xr:uid="{00000000-0002-0000-0400-000005000000}">
          <x14:formula1>
            <xm:f>Data!$H$4:$H$11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4" t="s">
        <v>16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22" ht="19.5">
      <c r="A5" s="125" t="str">
        <f>MARKAH!D1</f>
        <v>Semester I, 2023/2024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22">
      <c r="A6" s="17"/>
    </row>
    <row r="7" spans="1:22" ht="30">
      <c r="A7" s="18"/>
      <c r="B7" s="19"/>
      <c r="C7" s="126" t="s">
        <v>17</v>
      </c>
      <c r="D7" s="126"/>
      <c r="E7" s="126"/>
      <c r="F7" s="128" t="s">
        <v>18</v>
      </c>
      <c r="G7" s="128"/>
      <c r="H7" s="128"/>
      <c r="I7" s="128"/>
      <c r="J7" s="128"/>
      <c r="K7" s="128"/>
      <c r="L7" s="128"/>
      <c r="M7" s="128"/>
      <c r="N7" s="128"/>
    </row>
    <row r="8" spans="1:22" ht="33.6" customHeight="1">
      <c r="A8" s="17"/>
      <c r="C8" s="127">
        <f>MARKAH!D2</f>
        <v>0</v>
      </c>
      <c r="D8" s="127"/>
      <c r="E8" s="127"/>
      <c r="F8" s="127">
        <f>MARKAH!D3</f>
        <v>0</v>
      </c>
      <c r="G8" s="127"/>
      <c r="H8" s="127"/>
      <c r="I8" s="127"/>
      <c r="J8" s="127"/>
      <c r="K8" s="127"/>
      <c r="L8" s="127"/>
      <c r="M8" s="127"/>
      <c r="N8" s="127"/>
    </row>
    <row r="9" spans="1:22">
      <c r="A9" s="17"/>
      <c r="C9" s="128" t="s">
        <v>19</v>
      </c>
      <c r="D9" s="128"/>
      <c r="E9" s="128"/>
      <c r="F9" s="128" t="s">
        <v>20</v>
      </c>
      <c r="G9" s="128"/>
      <c r="H9" s="128"/>
      <c r="I9" s="128"/>
      <c r="J9" s="128"/>
      <c r="K9" s="128"/>
      <c r="L9" s="128"/>
      <c r="M9" s="128"/>
      <c r="N9" s="128"/>
    </row>
    <row r="10" spans="1:22" ht="33" customHeight="1">
      <c r="A10" s="17"/>
      <c r="C10" s="127">
        <f>MARKAH!D4</f>
        <v>0</v>
      </c>
      <c r="D10" s="127"/>
      <c r="E10" s="127"/>
      <c r="F10" s="127" t="str">
        <f>MARKAH!D5</f>
        <v/>
      </c>
      <c r="G10" s="127"/>
      <c r="H10" s="127"/>
      <c r="I10" s="127"/>
      <c r="J10" s="127"/>
      <c r="K10" s="127"/>
      <c r="L10" s="127"/>
      <c r="M10" s="127"/>
      <c r="N10" s="127"/>
    </row>
    <row r="11" spans="1:22">
      <c r="A11" s="17"/>
    </row>
    <row r="12" spans="1:22">
      <c r="A12" s="17"/>
    </row>
    <row r="13" spans="1:22" ht="18" customHeight="1">
      <c r="D13" s="130" t="str">
        <f>MARKAH!E10</f>
        <v>MQF1</v>
      </c>
      <c r="E13" s="131"/>
      <c r="F13" s="131"/>
      <c r="G13" s="131"/>
      <c r="H13" s="130" t="str">
        <f>MARKAH!F10</f>
        <v>MQF6</v>
      </c>
      <c r="I13" s="131"/>
      <c r="J13" s="131"/>
      <c r="K13" s="131"/>
      <c r="L13" s="130" t="str">
        <f>MARKAH!G10</f>
        <v>MQF5</v>
      </c>
      <c r="M13" s="131"/>
      <c r="N13" s="131"/>
      <c r="O13" s="131"/>
      <c r="P13" s="129"/>
      <c r="Q13" s="20"/>
      <c r="T13" s="21"/>
      <c r="U13" s="21"/>
      <c r="V13" s="21"/>
    </row>
    <row r="14" spans="1:22" ht="18.75">
      <c r="A14" s="17"/>
      <c r="B14" s="22"/>
      <c r="C14" s="23"/>
      <c r="D14" s="132" t="str">
        <f>MARKAH!E11</f>
        <v>CLO1</v>
      </c>
      <c r="E14" s="132"/>
      <c r="F14" s="132"/>
      <c r="G14" s="132"/>
      <c r="H14" s="132" t="str">
        <f>MARKAH!F11</f>
        <v>CLO2</v>
      </c>
      <c r="I14" s="132"/>
      <c r="J14" s="132"/>
      <c r="K14" s="132"/>
      <c r="L14" s="132" t="str">
        <f>MARKAH!G11</f>
        <v>CLO3</v>
      </c>
      <c r="M14" s="132"/>
      <c r="N14" s="132"/>
      <c r="O14" s="132"/>
      <c r="P14" s="129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7">
        <f>MARKAH!E12</f>
        <v>0.2</v>
      </c>
      <c r="E15" s="107">
        <v>1</v>
      </c>
      <c r="F15" s="108" t="s">
        <v>64</v>
      </c>
      <c r="G15" s="108" t="s">
        <v>65</v>
      </c>
      <c r="H15" s="107">
        <f>MARKAH!F12</f>
        <v>0.5</v>
      </c>
      <c r="I15" s="107">
        <v>1</v>
      </c>
      <c r="J15" s="108" t="s">
        <v>64</v>
      </c>
      <c r="K15" s="108" t="s">
        <v>65</v>
      </c>
      <c r="L15" s="107">
        <f>MARKAH!G12</f>
        <v>0.3</v>
      </c>
      <c r="M15" s="107">
        <v>1</v>
      </c>
      <c r="N15" s="108" t="s">
        <v>64</v>
      </c>
      <c r="O15" s="108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09">
        <f>IF(ISBLANK(MARKAH!A13),"",MARKAH!A13)</f>
        <v>1</v>
      </c>
      <c r="B16" s="109" t="str">
        <f>IF(ISBLANK(MARKAH!C13),"",MARKAH!C13)</f>
        <v/>
      </c>
      <c r="C16" s="113" t="str">
        <f>IF(ISBLANK(MARKAH!D13),"",MARKAH!D13)</f>
        <v/>
      </c>
      <c r="D16" s="109">
        <f>IF(ISNUMBER(A16),MARKAH!E13,"")</f>
        <v>0</v>
      </c>
      <c r="E16" s="110">
        <f>IF(ISNUMBER($A16),D16/D$15,"")</f>
        <v>0</v>
      </c>
      <c r="F16" s="98" t="str">
        <f t="shared" ref="F16:F60" si="0">IF(ISNUMBER(E16),VLOOKUP(E16,GradePoint,2),"")</f>
        <v>F</v>
      </c>
      <c r="G16" s="110">
        <f t="shared" ref="G16:G103" si="1">IF(ISNUMBER(E16),VLOOKUP(E16,GradePoint,3),"")</f>
        <v>0</v>
      </c>
      <c r="H16" s="98">
        <f>IF(ISNUMBER(A16),MARKAH!F13,"")</f>
        <v>0</v>
      </c>
      <c r="I16" s="110">
        <f>IF(ISNUMBER($H16),H16/H$15,"")</f>
        <v>0</v>
      </c>
      <c r="J16" s="98" t="str">
        <f t="shared" ref="J16:J103" si="2">IF(ISNUMBER(I16),VLOOKUP(I16,GradePoint,2),"")</f>
        <v>F</v>
      </c>
      <c r="K16" s="110">
        <f t="shared" ref="K16:K103" si="3">IF(ISNUMBER(I16),VLOOKUP(I16,GradePoint,3),"")</f>
        <v>0</v>
      </c>
      <c r="L16" s="98">
        <f>IF(ISNUMBER(A16),MARKAH!G13,"")</f>
        <v>0</v>
      </c>
      <c r="M16" s="110">
        <f>IF(ISNUMBER($L16),L16/L$15,"")</f>
        <v>0</v>
      </c>
      <c r="N16" s="98" t="str">
        <f t="shared" ref="N16:N103" si="4">IF(ISNUMBER(M16),VLOOKUP(M16,GradePoint,2),"")</f>
        <v>F</v>
      </c>
      <c r="O16" s="110">
        <f t="shared" ref="O16:O103" si="5">IF(ISNUMBER(M16),VLOOKUP(M16,GradePoint,3),"")</f>
        <v>0</v>
      </c>
      <c r="P16" s="110">
        <f>IF(ISNUMBER($A16),D16+H16+L16,"")</f>
        <v>0</v>
      </c>
      <c r="Q16" s="98">
        <f>IF(ISNUMBER(P16),CEILING(P16,1),"")</f>
        <v>0</v>
      </c>
      <c r="R16" s="111" t="str">
        <f t="shared" ref="R16:R60" si="6">IF(B16="","",IF(ISNUMBER(Q16),VLOOKUP(Q16,GradePoint,2),""))</f>
        <v/>
      </c>
      <c r="S16" s="111">
        <f t="shared" ref="S16:S103" si="7">IF(ISNUMBER(Q16),VLOOKUP(Q16,GradePoint,3),"")</f>
        <v>0</v>
      </c>
      <c r="T16" s="110">
        <f>IF(ISNUMBER(P16),MARKAH!I13,"")</f>
        <v>0</v>
      </c>
      <c r="U16" s="110">
        <f>IF(ISNUMBER(P16),MARKAH!J13,"")</f>
        <v>0</v>
      </c>
      <c r="V16" s="112">
        <f>IF(ISNUMBER(U16),CEILING(SUM(T16:U16),1),"")</f>
        <v>0</v>
      </c>
    </row>
    <row r="17" spans="1:22">
      <c r="A17" s="109">
        <f>IF(ISBLANK(MARKAH!A14),"",MARKAH!A14)</f>
        <v>2</v>
      </c>
      <c r="B17" s="109" t="str">
        <f>IF(ISBLANK(MARKAH!C14),"",MARKAH!C14)</f>
        <v/>
      </c>
      <c r="C17" s="113" t="str">
        <f>IF(ISBLANK(MARKAH!D14),"",MARKAH!D14)</f>
        <v/>
      </c>
      <c r="D17" s="109">
        <f>IF(ISNUMBER(A17),MARKAH!E14,"")</f>
        <v>0</v>
      </c>
      <c r="E17" s="110">
        <f t="shared" ref="E17:E60" si="8">IF(ISNUMBER($A17),D17/D$15,"")</f>
        <v>0</v>
      </c>
      <c r="F17" s="98" t="str">
        <f t="shared" si="0"/>
        <v>F</v>
      </c>
      <c r="G17" s="110">
        <f t="shared" si="1"/>
        <v>0</v>
      </c>
      <c r="H17" s="98">
        <f>IF(ISNUMBER(A17),MARKAH!F14,"")</f>
        <v>0</v>
      </c>
      <c r="I17" s="110">
        <f t="shared" ref="I17:I60" si="9">IF(ISNUMBER($H17),H17/H$15,"")</f>
        <v>0</v>
      </c>
      <c r="J17" s="98" t="str">
        <f t="shared" si="2"/>
        <v>F</v>
      </c>
      <c r="K17" s="110">
        <f t="shared" si="3"/>
        <v>0</v>
      </c>
      <c r="L17" s="98">
        <f>IF(ISNUMBER(A17),MARKAH!G14,"")</f>
        <v>0</v>
      </c>
      <c r="M17" s="110">
        <f t="shared" ref="M17:M60" si="10">IF(ISNUMBER($L17),L17/L$15,"")</f>
        <v>0</v>
      </c>
      <c r="N17" s="98" t="str">
        <f t="shared" si="4"/>
        <v>F</v>
      </c>
      <c r="O17" s="110">
        <f t="shared" si="5"/>
        <v>0</v>
      </c>
      <c r="P17" s="110">
        <f t="shared" ref="P17:P103" si="11">IF(ISNUMBER($A17),D17+H17+L17,"")</f>
        <v>0</v>
      </c>
      <c r="Q17" s="98">
        <f t="shared" ref="Q17:Q103" si="12">IF(ISNUMBER(P17),CEILING(P17,1),"")</f>
        <v>0</v>
      </c>
      <c r="R17" s="111" t="str">
        <f t="shared" si="6"/>
        <v/>
      </c>
      <c r="S17" s="111">
        <f t="shared" si="7"/>
        <v>0</v>
      </c>
      <c r="T17" s="110">
        <f>IF(ISNUMBER(P17),MARKAH!I14,"")</f>
        <v>0</v>
      </c>
      <c r="U17" s="110">
        <f>IF(ISNUMBER(P17),MARKAH!J14,"")</f>
        <v>0</v>
      </c>
      <c r="V17" s="112">
        <f t="shared" ref="V17:V103" si="13">IF(ISNUMBER(U17),CEILING(SUM(T17:U17),1),"")</f>
        <v>0</v>
      </c>
    </row>
    <row r="18" spans="1:22">
      <c r="A18" s="109">
        <f>IF(ISBLANK(MARKAH!A15),"",MARKAH!A15)</f>
        <v>3</v>
      </c>
      <c r="B18" s="109" t="str">
        <f>IF(ISBLANK(MARKAH!C15),"",MARKAH!C15)</f>
        <v/>
      </c>
      <c r="C18" s="113" t="str">
        <f>IF(ISBLANK(MARKAH!D15),"",MARKAH!D15)</f>
        <v/>
      </c>
      <c r="D18" s="109">
        <f>IF(ISNUMBER(A18),MARKAH!E15,"")</f>
        <v>0</v>
      </c>
      <c r="E18" s="110">
        <f t="shared" si="8"/>
        <v>0</v>
      </c>
      <c r="F18" s="98" t="str">
        <f t="shared" si="0"/>
        <v>F</v>
      </c>
      <c r="G18" s="110">
        <f t="shared" si="1"/>
        <v>0</v>
      </c>
      <c r="H18" s="98">
        <f>IF(ISNUMBER(A18),MARKAH!F15,"")</f>
        <v>0</v>
      </c>
      <c r="I18" s="110">
        <f t="shared" si="9"/>
        <v>0</v>
      </c>
      <c r="J18" s="98" t="str">
        <f t="shared" si="2"/>
        <v>F</v>
      </c>
      <c r="K18" s="110">
        <f t="shared" si="3"/>
        <v>0</v>
      </c>
      <c r="L18" s="98">
        <f>IF(ISNUMBER(A18),MARKAH!G15,"")</f>
        <v>0</v>
      </c>
      <c r="M18" s="110">
        <f t="shared" si="10"/>
        <v>0</v>
      </c>
      <c r="N18" s="98" t="str">
        <f t="shared" si="4"/>
        <v>F</v>
      </c>
      <c r="O18" s="110">
        <f t="shared" si="5"/>
        <v>0</v>
      </c>
      <c r="P18" s="110">
        <f t="shared" si="11"/>
        <v>0</v>
      </c>
      <c r="Q18" s="98">
        <f t="shared" si="12"/>
        <v>0</v>
      </c>
      <c r="R18" s="111" t="str">
        <f t="shared" si="6"/>
        <v/>
      </c>
      <c r="S18" s="111">
        <f t="shared" si="7"/>
        <v>0</v>
      </c>
      <c r="T18" s="110">
        <f>IF(ISNUMBER(P18),MARKAH!I15,"")</f>
        <v>0</v>
      </c>
      <c r="U18" s="110">
        <f>IF(ISNUMBER(P18),MARKAH!J15,"")</f>
        <v>0</v>
      </c>
      <c r="V18" s="112">
        <f t="shared" si="13"/>
        <v>0</v>
      </c>
    </row>
    <row r="19" spans="1:22">
      <c r="A19" s="109">
        <f>IF(ISBLANK(MARKAH!A16),"",MARKAH!A16)</f>
        <v>4</v>
      </c>
      <c r="B19" s="109" t="str">
        <f>IF(ISBLANK(MARKAH!C16),"",MARKAH!C16)</f>
        <v/>
      </c>
      <c r="C19" s="113" t="str">
        <f>IF(ISBLANK(MARKAH!D16),"",MARKAH!D16)</f>
        <v/>
      </c>
      <c r="D19" s="109">
        <f>IF(ISNUMBER(A19),MARKAH!E16,"")</f>
        <v>0</v>
      </c>
      <c r="E19" s="110">
        <f t="shared" si="8"/>
        <v>0</v>
      </c>
      <c r="F19" s="98" t="str">
        <f t="shared" si="0"/>
        <v>F</v>
      </c>
      <c r="G19" s="110">
        <f t="shared" si="1"/>
        <v>0</v>
      </c>
      <c r="H19" s="98">
        <f>IF(ISNUMBER(A19),MARKAH!F16,"")</f>
        <v>0</v>
      </c>
      <c r="I19" s="110">
        <f t="shared" si="9"/>
        <v>0</v>
      </c>
      <c r="J19" s="98" t="str">
        <f t="shared" si="2"/>
        <v>F</v>
      </c>
      <c r="K19" s="110">
        <f t="shared" si="3"/>
        <v>0</v>
      </c>
      <c r="L19" s="98">
        <f>IF(ISNUMBER(A19),MARKAH!G16,"")</f>
        <v>0</v>
      </c>
      <c r="M19" s="110">
        <f t="shared" si="10"/>
        <v>0</v>
      </c>
      <c r="N19" s="98" t="str">
        <f t="shared" si="4"/>
        <v>F</v>
      </c>
      <c r="O19" s="110">
        <f t="shared" si="5"/>
        <v>0</v>
      </c>
      <c r="P19" s="110">
        <f t="shared" si="11"/>
        <v>0</v>
      </c>
      <c r="Q19" s="98">
        <f t="shared" si="12"/>
        <v>0</v>
      </c>
      <c r="R19" s="111" t="str">
        <f t="shared" si="6"/>
        <v/>
      </c>
      <c r="S19" s="111">
        <f t="shared" si="7"/>
        <v>0</v>
      </c>
      <c r="T19" s="110">
        <f>IF(ISNUMBER(P19),MARKAH!I16,"")</f>
        <v>0</v>
      </c>
      <c r="U19" s="110">
        <f>IF(ISNUMBER(P19),MARKAH!J16,"")</f>
        <v>0</v>
      </c>
      <c r="V19" s="112">
        <f t="shared" si="13"/>
        <v>0</v>
      </c>
    </row>
    <row r="20" spans="1:22">
      <c r="A20" s="109">
        <f>IF(ISBLANK(MARKAH!A17),"",MARKAH!A17)</f>
        <v>5</v>
      </c>
      <c r="B20" s="109" t="str">
        <f>IF(ISBLANK(MARKAH!C17),"",MARKAH!C17)</f>
        <v/>
      </c>
      <c r="C20" s="113" t="str">
        <f>IF(ISBLANK(MARKAH!D17),"",MARKAH!D17)</f>
        <v/>
      </c>
      <c r="D20" s="109">
        <f>IF(ISNUMBER(A20),MARKAH!E17,"")</f>
        <v>0</v>
      </c>
      <c r="E20" s="110">
        <f t="shared" si="8"/>
        <v>0</v>
      </c>
      <c r="F20" s="98" t="str">
        <f t="shared" si="0"/>
        <v>F</v>
      </c>
      <c r="G20" s="110">
        <f t="shared" si="1"/>
        <v>0</v>
      </c>
      <c r="H20" s="98">
        <f>IF(ISNUMBER(A20),MARKAH!F17,"")</f>
        <v>0</v>
      </c>
      <c r="I20" s="110">
        <f t="shared" si="9"/>
        <v>0</v>
      </c>
      <c r="J20" s="98" t="str">
        <f t="shared" si="2"/>
        <v>F</v>
      </c>
      <c r="K20" s="110">
        <f t="shared" si="3"/>
        <v>0</v>
      </c>
      <c r="L20" s="98">
        <f>IF(ISNUMBER(A20),MARKAH!G17,"")</f>
        <v>0</v>
      </c>
      <c r="M20" s="110">
        <f t="shared" si="10"/>
        <v>0</v>
      </c>
      <c r="N20" s="98" t="str">
        <f t="shared" si="4"/>
        <v>F</v>
      </c>
      <c r="O20" s="110">
        <f t="shared" si="5"/>
        <v>0</v>
      </c>
      <c r="P20" s="110">
        <f t="shared" si="11"/>
        <v>0</v>
      </c>
      <c r="Q20" s="98">
        <f t="shared" si="12"/>
        <v>0</v>
      </c>
      <c r="R20" s="111" t="str">
        <f t="shared" si="6"/>
        <v/>
      </c>
      <c r="S20" s="111">
        <f t="shared" si="7"/>
        <v>0</v>
      </c>
      <c r="T20" s="110">
        <f>IF(ISNUMBER(P20),MARKAH!I17,"")</f>
        <v>0</v>
      </c>
      <c r="U20" s="110">
        <f>IF(ISNUMBER(P20),MARKAH!J17,"")</f>
        <v>0</v>
      </c>
      <c r="V20" s="112">
        <f t="shared" si="13"/>
        <v>0</v>
      </c>
    </row>
    <row r="21" spans="1:22">
      <c r="A21" s="109">
        <f>IF(ISBLANK(MARKAH!A18),"",MARKAH!A18)</f>
        <v>6</v>
      </c>
      <c r="B21" s="109" t="str">
        <f>IF(ISBLANK(MARKAH!C18),"",MARKAH!C18)</f>
        <v/>
      </c>
      <c r="C21" s="113" t="str">
        <f>IF(ISBLANK(MARKAH!D18),"",MARKAH!D18)</f>
        <v/>
      </c>
      <c r="D21" s="109">
        <f>IF(ISNUMBER(A21),MARKAH!E18,"")</f>
        <v>0</v>
      </c>
      <c r="E21" s="110">
        <f t="shared" si="8"/>
        <v>0</v>
      </c>
      <c r="F21" s="98" t="str">
        <f t="shared" si="0"/>
        <v>F</v>
      </c>
      <c r="G21" s="110">
        <f t="shared" si="1"/>
        <v>0</v>
      </c>
      <c r="H21" s="98">
        <f>IF(ISNUMBER(A21),MARKAH!F18,"")</f>
        <v>0</v>
      </c>
      <c r="I21" s="110">
        <f t="shared" si="9"/>
        <v>0</v>
      </c>
      <c r="J21" s="98" t="str">
        <f t="shared" si="2"/>
        <v>F</v>
      </c>
      <c r="K21" s="110">
        <f t="shared" si="3"/>
        <v>0</v>
      </c>
      <c r="L21" s="98">
        <f>IF(ISNUMBER(A21),MARKAH!G18,"")</f>
        <v>0</v>
      </c>
      <c r="M21" s="110">
        <f t="shared" si="10"/>
        <v>0</v>
      </c>
      <c r="N21" s="98" t="str">
        <f t="shared" si="4"/>
        <v>F</v>
      </c>
      <c r="O21" s="110">
        <f t="shared" si="5"/>
        <v>0</v>
      </c>
      <c r="P21" s="110">
        <f t="shared" si="11"/>
        <v>0</v>
      </c>
      <c r="Q21" s="98">
        <f t="shared" si="12"/>
        <v>0</v>
      </c>
      <c r="R21" s="111" t="str">
        <f t="shared" si="6"/>
        <v/>
      </c>
      <c r="S21" s="111">
        <f t="shared" si="7"/>
        <v>0</v>
      </c>
      <c r="T21" s="110">
        <f>IF(ISNUMBER(P21),MARKAH!I18,"")</f>
        <v>0</v>
      </c>
      <c r="U21" s="110">
        <f>IF(ISNUMBER(P21),MARKAH!J18,"")</f>
        <v>0</v>
      </c>
      <c r="V21" s="112">
        <f t="shared" si="13"/>
        <v>0</v>
      </c>
    </row>
    <row r="22" spans="1:22">
      <c r="A22" s="109">
        <f>IF(ISBLANK(MARKAH!A19),"",MARKAH!A19)</f>
        <v>7</v>
      </c>
      <c r="B22" s="109" t="str">
        <f>IF(ISBLANK(MARKAH!C19),"",MARKAH!C19)</f>
        <v/>
      </c>
      <c r="C22" s="113" t="str">
        <f>IF(ISBLANK(MARKAH!D19),"",MARKAH!D19)</f>
        <v/>
      </c>
      <c r="D22" s="109">
        <f>IF(ISNUMBER(A22),MARKAH!E19,"")</f>
        <v>0</v>
      </c>
      <c r="E22" s="110">
        <f t="shared" si="8"/>
        <v>0</v>
      </c>
      <c r="F22" s="98" t="str">
        <f t="shared" si="0"/>
        <v>F</v>
      </c>
      <c r="G22" s="110">
        <f t="shared" si="1"/>
        <v>0</v>
      </c>
      <c r="H22" s="98">
        <f>IF(ISNUMBER(A22),MARKAH!F19,"")</f>
        <v>0</v>
      </c>
      <c r="I22" s="110">
        <f t="shared" si="9"/>
        <v>0</v>
      </c>
      <c r="J22" s="98" t="str">
        <f t="shared" si="2"/>
        <v>F</v>
      </c>
      <c r="K22" s="110">
        <f t="shared" si="3"/>
        <v>0</v>
      </c>
      <c r="L22" s="98">
        <f>IF(ISNUMBER(A22),MARKAH!G19,"")</f>
        <v>0</v>
      </c>
      <c r="M22" s="110">
        <f t="shared" si="10"/>
        <v>0</v>
      </c>
      <c r="N22" s="98" t="str">
        <f t="shared" si="4"/>
        <v>F</v>
      </c>
      <c r="O22" s="110">
        <f t="shared" si="5"/>
        <v>0</v>
      </c>
      <c r="P22" s="110">
        <f t="shared" si="11"/>
        <v>0</v>
      </c>
      <c r="Q22" s="98">
        <f t="shared" si="12"/>
        <v>0</v>
      </c>
      <c r="R22" s="111" t="str">
        <f t="shared" si="6"/>
        <v/>
      </c>
      <c r="S22" s="111">
        <f t="shared" si="7"/>
        <v>0</v>
      </c>
      <c r="T22" s="110">
        <f>IF(ISNUMBER(P22),MARKAH!I19,"")</f>
        <v>0</v>
      </c>
      <c r="U22" s="110">
        <f>IF(ISNUMBER(P22),MARKAH!J19,"")</f>
        <v>0</v>
      </c>
      <c r="V22" s="112">
        <f t="shared" si="13"/>
        <v>0</v>
      </c>
    </row>
    <row r="23" spans="1:22">
      <c r="A23" s="109">
        <f>IF(ISBLANK(MARKAH!A20),"",MARKAH!A20)</f>
        <v>8</v>
      </c>
      <c r="B23" s="109" t="str">
        <f>IF(ISBLANK(MARKAH!C20),"",MARKAH!C20)</f>
        <v/>
      </c>
      <c r="C23" s="113" t="str">
        <f>IF(ISBLANK(MARKAH!D20),"",MARKAH!D20)</f>
        <v/>
      </c>
      <c r="D23" s="109">
        <f>IF(ISNUMBER(A23),MARKAH!E20,"")</f>
        <v>0</v>
      </c>
      <c r="E23" s="110">
        <f t="shared" si="8"/>
        <v>0</v>
      </c>
      <c r="F23" s="98" t="str">
        <f t="shared" si="0"/>
        <v>F</v>
      </c>
      <c r="G23" s="110">
        <f t="shared" si="1"/>
        <v>0</v>
      </c>
      <c r="H23" s="98">
        <f>IF(ISNUMBER(A23),MARKAH!F20,"")</f>
        <v>0</v>
      </c>
      <c r="I23" s="110">
        <f t="shared" si="9"/>
        <v>0</v>
      </c>
      <c r="J23" s="98" t="str">
        <f t="shared" si="2"/>
        <v>F</v>
      </c>
      <c r="K23" s="110">
        <f t="shared" si="3"/>
        <v>0</v>
      </c>
      <c r="L23" s="98">
        <f>IF(ISNUMBER(A23),MARKAH!G20,"")</f>
        <v>0</v>
      </c>
      <c r="M23" s="110">
        <f t="shared" si="10"/>
        <v>0</v>
      </c>
      <c r="N23" s="98" t="str">
        <f t="shared" si="4"/>
        <v>F</v>
      </c>
      <c r="O23" s="110">
        <f t="shared" ref="O23:O49" si="14">IF(ISNUMBER(M23),VLOOKUP(M23,GradePoint,3),"")</f>
        <v>0</v>
      </c>
      <c r="P23" s="110">
        <f t="shared" ref="P23:P49" si="15">IF(ISNUMBER($A23),D23+H23+L23,"")</f>
        <v>0</v>
      </c>
      <c r="Q23" s="98">
        <f t="shared" ref="Q23:Q49" si="16">IF(ISNUMBER(P23),CEILING(P23,1),"")</f>
        <v>0</v>
      </c>
      <c r="R23" s="111" t="str">
        <f t="shared" si="6"/>
        <v/>
      </c>
      <c r="S23" s="111">
        <f t="shared" ref="S23:S49" si="17">IF(ISNUMBER(Q23),VLOOKUP(Q23,GradePoint,3),"")</f>
        <v>0</v>
      </c>
      <c r="T23" s="110">
        <f>IF(ISNUMBER(P23),MARKAH!I20,"")</f>
        <v>0</v>
      </c>
      <c r="U23" s="110">
        <f>IF(ISNUMBER(P23),MARKAH!J20,"")</f>
        <v>0</v>
      </c>
      <c r="V23" s="112">
        <f t="shared" ref="V23:V49" si="18">IF(ISNUMBER(U23),CEILING(SUM(T23:U23),1),"")</f>
        <v>0</v>
      </c>
    </row>
    <row r="24" spans="1:22">
      <c r="A24" s="109">
        <f>IF(ISBLANK(MARKAH!A21),"",MARKAH!A21)</f>
        <v>9</v>
      </c>
      <c r="B24" s="109" t="str">
        <f>IF(ISBLANK(MARKAH!C21),"",MARKAH!C21)</f>
        <v/>
      </c>
      <c r="C24" s="113" t="str">
        <f>IF(ISBLANK(MARKAH!D21),"",MARKAH!D21)</f>
        <v/>
      </c>
      <c r="D24" s="109">
        <f>IF(ISNUMBER(A24),MARKAH!E21,"")</f>
        <v>0</v>
      </c>
      <c r="E24" s="110">
        <f t="shared" si="8"/>
        <v>0</v>
      </c>
      <c r="F24" s="98" t="str">
        <f t="shared" si="0"/>
        <v>F</v>
      </c>
      <c r="G24" s="110">
        <f t="shared" si="1"/>
        <v>0</v>
      </c>
      <c r="H24" s="98">
        <f>IF(ISNUMBER(A24),MARKAH!F21,"")</f>
        <v>0</v>
      </c>
      <c r="I24" s="110">
        <f t="shared" si="9"/>
        <v>0</v>
      </c>
      <c r="J24" s="98" t="str">
        <f t="shared" si="2"/>
        <v>F</v>
      </c>
      <c r="K24" s="110">
        <f t="shared" si="3"/>
        <v>0</v>
      </c>
      <c r="L24" s="98">
        <f>IF(ISNUMBER(A24),MARKAH!G21,"")</f>
        <v>0</v>
      </c>
      <c r="M24" s="110">
        <f t="shared" si="10"/>
        <v>0</v>
      </c>
      <c r="N24" s="98" t="str">
        <f t="shared" si="4"/>
        <v>F</v>
      </c>
      <c r="O24" s="110">
        <f t="shared" si="14"/>
        <v>0</v>
      </c>
      <c r="P24" s="110">
        <f t="shared" si="15"/>
        <v>0</v>
      </c>
      <c r="Q24" s="98">
        <f t="shared" si="16"/>
        <v>0</v>
      </c>
      <c r="R24" s="111" t="str">
        <f t="shared" si="6"/>
        <v/>
      </c>
      <c r="S24" s="111">
        <f t="shared" si="17"/>
        <v>0</v>
      </c>
      <c r="T24" s="110">
        <f>IF(ISNUMBER(P24),MARKAH!I21,"")</f>
        <v>0</v>
      </c>
      <c r="U24" s="110">
        <f>IF(ISNUMBER(P24),MARKAH!J21,"")</f>
        <v>0</v>
      </c>
      <c r="V24" s="112">
        <f t="shared" si="18"/>
        <v>0</v>
      </c>
    </row>
    <row r="25" spans="1:22">
      <c r="A25" s="109">
        <f>IF(ISBLANK(MARKAH!A22),"",MARKAH!A22)</f>
        <v>10</v>
      </c>
      <c r="B25" s="109" t="str">
        <f>IF(ISBLANK(MARKAH!C22),"",MARKAH!C22)</f>
        <v/>
      </c>
      <c r="C25" s="113" t="str">
        <f>IF(ISBLANK(MARKAH!D22),"",MARKAH!D22)</f>
        <v/>
      </c>
      <c r="D25" s="109">
        <f>IF(ISNUMBER(A25),MARKAH!E22,"")</f>
        <v>0</v>
      </c>
      <c r="E25" s="110">
        <f t="shared" si="8"/>
        <v>0</v>
      </c>
      <c r="F25" s="98" t="str">
        <f t="shared" si="0"/>
        <v>F</v>
      </c>
      <c r="G25" s="110">
        <f t="shared" si="1"/>
        <v>0</v>
      </c>
      <c r="H25" s="98">
        <f>IF(ISNUMBER(A25),MARKAH!F22,"")</f>
        <v>0</v>
      </c>
      <c r="I25" s="110">
        <f t="shared" si="9"/>
        <v>0</v>
      </c>
      <c r="J25" s="98" t="str">
        <f t="shared" si="2"/>
        <v>F</v>
      </c>
      <c r="K25" s="110">
        <f t="shared" si="3"/>
        <v>0</v>
      </c>
      <c r="L25" s="98">
        <f>IF(ISNUMBER(A25),MARKAH!G22,"")</f>
        <v>0</v>
      </c>
      <c r="M25" s="110">
        <f t="shared" si="10"/>
        <v>0</v>
      </c>
      <c r="N25" s="98" t="str">
        <f t="shared" si="4"/>
        <v>F</v>
      </c>
      <c r="O25" s="110">
        <f t="shared" si="14"/>
        <v>0</v>
      </c>
      <c r="P25" s="110">
        <f t="shared" si="15"/>
        <v>0</v>
      </c>
      <c r="Q25" s="98">
        <f t="shared" si="16"/>
        <v>0</v>
      </c>
      <c r="R25" s="111" t="str">
        <f t="shared" si="6"/>
        <v/>
      </c>
      <c r="S25" s="111">
        <f t="shared" si="17"/>
        <v>0</v>
      </c>
      <c r="T25" s="110">
        <f>IF(ISNUMBER(P25),MARKAH!I22,"")</f>
        <v>0</v>
      </c>
      <c r="U25" s="110">
        <f>IF(ISNUMBER(P25),MARKAH!J22,"")</f>
        <v>0</v>
      </c>
      <c r="V25" s="112">
        <f t="shared" si="18"/>
        <v>0</v>
      </c>
    </row>
    <row r="26" spans="1:22">
      <c r="A26" s="109">
        <f>IF(ISBLANK(MARKAH!A23),"",MARKAH!A23)</f>
        <v>11</v>
      </c>
      <c r="B26" s="109" t="str">
        <f>IF(ISBLANK(MARKAH!C23),"",MARKAH!C23)</f>
        <v/>
      </c>
      <c r="C26" s="113" t="str">
        <f>IF(ISBLANK(MARKAH!D23),"",MARKAH!D23)</f>
        <v/>
      </c>
      <c r="D26" s="109">
        <f>IF(ISNUMBER(A26),MARKAH!E23,"")</f>
        <v>0</v>
      </c>
      <c r="E26" s="110">
        <f t="shared" si="8"/>
        <v>0</v>
      </c>
      <c r="F26" s="98" t="str">
        <f t="shared" si="0"/>
        <v>F</v>
      </c>
      <c r="G26" s="110">
        <f t="shared" si="1"/>
        <v>0</v>
      </c>
      <c r="H26" s="98">
        <f>IF(ISNUMBER(A26),MARKAH!F23,"")</f>
        <v>0</v>
      </c>
      <c r="I26" s="110">
        <f t="shared" si="9"/>
        <v>0</v>
      </c>
      <c r="J26" s="98" t="str">
        <f t="shared" si="2"/>
        <v>F</v>
      </c>
      <c r="K26" s="110">
        <f t="shared" si="3"/>
        <v>0</v>
      </c>
      <c r="L26" s="98">
        <f>IF(ISNUMBER(A26),MARKAH!G23,"")</f>
        <v>0</v>
      </c>
      <c r="M26" s="110">
        <f t="shared" si="10"/>
        <v>0</v>
      </c>
      <c r="N26" s="98" t="str">
        <f t="shared" si="4"/>
        <v>F</v>
      </c>
      <c r="O26" s="110">
        <f t="shared" si="14"/>
        <v>0</v>
      </c>
      <c r="P26" s="110">
        <f t="shared" si="15"/>
        <v>0</v>
      </c>
      <c r="Q26" s="98">
        <f t="shared" si="16"/>
        <v>0</v>
      </c>
      <c r="R26" s="111" t="str">
        <f t="shared" si="6"/>
        <v/>
      </c>
      <c r="S26" s="111">
        <f t="shared" si="17"/>
        <v>0</v>
      </c>
      <c r="T26" s="110">
        <f>IF(ISNUMBER(P26),MARKAH!I23,"")</f>
        <v>0</v>
      </c>
      <c r="U26" s="110">
        <f>IF(ISNUMBER(P26),MARKAH!J23,"")</f>
        <v>0</v>
      </c>
      <c r="V26" s="112">
        <f t="shared" si="18"/>
        <v>0</v>
      </c>
    </row>
    <row r="27" spans="1:22">
      <c r="A27" s="109">
        <f>IF(ISBLANK(MARKAH!A24),"",MARKAH!A24)</f>
        <v>12</v>
      </c>
      <c r="B27" s="109" t="str">
        <f>IF(ISBLANK(MARKAH!C24),"",MARKAH!C24)</f>
        <v/>
      </c>
      <c r="C27" s="113" t="str">
        <f>IF(ISBLANK(MARKAH!D24),"",MARKAH!D24)</f>
        <v/>
      </c>
      <c r="D27" s="109">
        <f>IF(ISNUMBER(A27),MARKAH!E24,"")</f>
        <v>0</v>
      </c>
      <c r="E27" s="110">
        <f t="shared" si="8"/>
        <v>0</v>
      </c>
      <c r="F27" s="98" t="str">
        <f t="shared" si="0"/>
        <v>F</v>
      </c>
      <c r="G27" s="110">
        <f t="shared" si="1"/>
        <v>0</v>
      </c>
      <c r="H27" s="98">
        <f>IF(ISNUMBER(A27),MARKAH!F24,"")</f>
        <v>0</v>
      </c>
      <c r="I27" s="110">
        <f t="shared" si="9"/>
        <v>0</v>
      </c>
      <c r="J27" s="98" t="str">
        <f t="shared" si="2"/>
        <v>F</v>
      </c>
      <c r="K27" s="110">
        <f t="shared" si="3"/>
        <v>0</v>
      </c>
      <c r="L27" s="98">
        <f>IF(ISNUMBER(A27),MARKAH!G24,"")</f>
        <v>0</v>
      </c>
      <c r="M27" s="110">
        <f t="shared" si="10"/>
        <v>0</v>
      </c>
      <c r="N27" s="98" t="str">
        <f t="shared" si="4"/>
        <v>F</v>
      </c>
      <c r="O27" s="110">
        <f t="shared" si="14"/>
        <v>0</v>
      </c>
      <c r="P27" s="110">
        <f t="shared" si="15"/>
        <v>0</v>
      </c>
      <c r="Q27" s="98">
        <f t="shared" si="16"/>
        <v>0</v>
      </c>
      <c r="R27" s="111" t="str">
        <f t="shared" si="6"/>
        <v/>
      </c>
      <c r="S27" s="111">
        <f t="shared" si="17"/>
        <v>0</v>
      </c>
      <c r="T27" s="110">
        <f>IF(ISNUMBER(P27),MARKAH!I24,"")</f>
        <v>0</v>
      </c>
      <c r="U27" s="110">
        <f>IF(ISNUMBER(P27),MARKAH!J24,"")</f>
        <v>0</v>
      </c>
      <c r="V27" s="112">
        <f t="shared" si="18"/>
        <v>0</v>
      </c>
    </row>
    <row r="28" spans="1:22">
      <c r="A28" s="109">
        <f>IF(ISBLANK(MARKAH!A25),"",MARKAH!A25)</f>
        <v>13</v>
      </c>
      <c r="B28" s="109" t="str">
        <f>IF(ISBLANK(MARKAH!C25),"",MARKAH!C25)</f>
        <v/>
      </c>
      <c r="C28" s="113" t="str">
        <f>IF(ISBLANK(MARKAH!D25),"",MARKAH!D25)</f>
        <v/>
      </c>
      <c r="D28" s="109">
        <f>IF(ISNUMBER(A28),MARKAH!E25,"")</f>
        <v>0</v>
      </c>
      <c r="E28" s="110">
        <f t="shared" si="8"/>
        <v>0</v>
      </c>
      <c r="F28" s="98" t="str">
        <f t="shared" si="0"/>
        <v>F</v>
      </c>
      <c r="G28" s="110">
        <f t="shared" si="1"/>
        <v>0</v>
      </c>
      <c r="H28" s="98">
        <f>IF(ISNUMBER(A28),MARKAH!F25,"")</f>
        <v>0</v>
      </c>
      <c r="I28" s="110">
        <f t="shared" si="9"/>
        <v>0</v>
      </c>
      <c r="J28" s="98" t="str">
        <f t="shared" si="2"/>
        <v>F</v>
      </c>
      <c r="K28" s="110">
        <f t="shared" si="3"/>
        <v>0</v>
      </c>
      <c r="L28" s="98">
        <f>IF(ISNUMBER(A28),MARKAH!G25,"")</f>
        <v>0</v>
      </c>
      <c r="M28" s="110">
        <f t="shared" si="10"/>
        <v>0</v>
      </c>
      <c r="N28" s="98" t="str">
        <f t="shared" si="4"/>
        <v>F</v>
      </c>
      <c r="O28" s="110">
        <f t="shared" si="14"/>
        <v>0</v>
      </c>
      <c r="P28" s="110">
        <f t="shared" si="15"/>
        <v>0</v>
      </c>
      <c r="Q28" s="98">
        <f t="shared" si="16"/>
        <v>0</v>
      </c>
      <c r="R28" s="111" t="str">
        <f t="shared" si="6"/>
        <v/>
      </c>
      <c r="S28" s="111">
        <f t="shared" si="17"/>
        <v>0</v>
      </c>
      <c r="T28" s="110">
        <f>IF(ISNUMBER(P28),MARKAH!I25,"")</f>
        <v>0</v>
      </c>
      <c r="U28" s="110">
        <f>IF(ISNUMBER(P28),MARKAH!J25,"")</f>
        <v>0</v>
      </c>
      <c r="V28" s="112">
        <f t="shared" si="18"/>
        <v>0</v>
      </c>
    </row>
    <row r="29" spans="1:22">
      <c r="A29" s="109">
        <f>IF(ISBLANK(MARKAH!A26),"",MARKAH!A26)</f>
        <v>14</v>
      </c>
      <c r="B29" s="109" t="str">
        <f>IF(ISBLANK(MARKAH!C26),"",MARKAH!C26)</f>
        <v/>
      </c>
      <c r="C29" s="113" t="str">
        <f>IF(ISBLANK(MARKAH!D26),"",MARKAH!D26)</f>
        <v/>
      </c>
      <c r="D29" s="109">
        <f>IF(ISNUMBER(A29),MARKAH!E26,"")</f>
        <v>0</v>
      </c>
      <c r="E29" s="110">
        <f t="shared" si="8"/>
        <v>0</v>
      </c>
      <c r="F29" s="98" t="str">
        <f t="shared" si="0"/>
        <v>F</v>
      </c>
      <c r="G29" s="110">
        <f t="shared" si="1"/>
        <v>0</v>
      </c>
      <c r="H29" s="98">
        <f>IF(ISNUMBER(A29),MARKAH!F26,"")</f>
        <v>0</v>
      </c>
      <c r="I29" s="110">
        <f t="shared" si="9"/>
        <v>0</v>
      </c>
      <c r="J29" s="98" t="str">
        <f t="shared" si="2"/>
        <v>F</v>
      </c>
      <c r="K29" s="110">
        <f t="shared" si="3"/>
        <v>0</v>
      </c>
      <c r="L29" s="98">
        <f>IF(ISNUMBER(A29),MARKAH!G26,"")</f>
        <v>0</v>
      </c>
      <c r="M29" s="110">
        <f t="shared" si="10"/>
        <v>0</v>
      </c>
      <c r="N29" s="98" t="str">
        <f t="shared" si="4"/>
        <v>F</v>
      </c>
      <c r="O29" s="110">
        <f t="shared" si="14"/>
        <v>0</v>
      </c>
      <c r="P29" s="110">
        <f t="shared" si="15"/>
        <v>0</v>
      </c>
      <c r="Q29" s="98">
        <f t="shared" si="16"/>
        <v>0</v>
      </c>
      <c r="R29" s="111" t="str">
        <f t="shared" si="6"/>
        <v/>
      </c>
      <c r="S29" s="111">
        <f t="shared" si="17"/>
        <v>0</v>
      </c>
      <c r="T29" s="110">
        <f>IF(ISNUMBER(P29),MARKAH!I26,"")</f>
        <v>0</v>
      </c>
      <c r="U29" s="110">
        <f>IF(ISNUMBER(P29),MARKAH!J26,"")</f>
        <v>0</v>
      </c>
      <c r="V29" s="112">
        <f t="shared" si="18"/>
        <v>0</v>
      </c>
    </row>
    <row r="30" spans="1:22">
      <c r="A30" s="109">
        <f>IF(ISBLANK(MARKAH!A27),"",MARKAH!A27)</f>
        <v>15</v>
      </c>
      <c r="B30" s="109" t="str">
        <f>IF(ISBLANK(MARKAH!C27),"",MARKAH!C27)</f>
        <v/>
      </c>
      <c r="C30" s="113" t="str">
        <f>IF(ISBLANK(MARKAH!D27),"",MARKAH!D27)</f>
        <v/>
      </c>
      <c r="D30" s="109">
        <f>IF(ISNUMBER(A30),MARKAH!E27,"")</f>
        <v>0</v>
      </c>
      <c r="E30" s="110">
        <f t="shared" si="8"/>
        <v>0</v>
      </c>
      <c r="F30" s="98" t="str">
        <f t="shared" si="0"/>
        <v>F</v>
      </c>
      <c r="G30" s="110">
        <f t="shared" si="1"/>
        <v>0</v>
      </c>
      <c r="H30" s="98">
        <f>IF(ISNUMBER(A30),MARKAH!F27,"")</f>
        <v>0</v>
      </c>
      <c r="I30" s="110">
        <f t="shared" si="9"/>
        <v>0</v>
      </c>
      <c r="J30" s="98" t="str">
        <f t="shared" si="2"/>
        <v>F</v>
      </c>
      <c r="K30" s="110">
        <f t="shared" si="3"/>
        <v>0</v>
      </c>
      <c r="L30" s="98">
        <f>IF(ISNUMBER(A30),MARKAH!G27,"")</f>
        <v>0</v>
      </c>
      <c r="M30" s="110">
        <f t="shared" si="10"/>
        <v>0</v>
      </c>
      <c r="N30" s="98" t="str">
        <f t="shared" si="4"/>
        <v>F</v>
      </c>
      <c r="O30" s="110">
        <f t="shared" si="14"/>
        <v>0</v>
      </c>
      <c r="P30" s="110">
        <f t="shared" si="15"/>
        <v>0</v>
      </c>
      <c r="Q30" s="98">
        <f t="shared" si="16"/>
        <v>0</v>
      </c>
      <c r="R30" s="111" t="str">
        <f t="shared" si="6"/>
        <v/>
      </c>
      <c r="S30" s="111">
        <f t="shared" si="17"/>
        <v>0</v>
      </c>
      <c r="T30" s="110">
        <f>IF(ISNUMBER(P30),MARKAH!I27,"")</f>
        <v>0</v>
      </c>
      <c r="U30" s="110">
        <f>IF(ISNUMBER(P30),MARKAH!J27,"")</f>
        <v>0</v>
      </c>
      <c r="V30" s="112">
        <f t="shared" si="18"/>
        <v>0</v>
      </c>
    </row>
    <row r="31" spans="1:22">
      <c r="A31" s="109">
        <f>IF(ISBLANK(MARKAH!A28),"",MARKAH!A28)</f>
        <v>16</v>
      </c>
      <c r="B31" s="109" t="str">
        <f>IF(ISBLANK(MARKAH!C28),"",MARKAH!C28)</f>
        <v/>
      </c>
      <c r="C31" s="113" t="str">
        <f>IF(ISBLANK(MARKAH!D28),"",MARKAH!D28)</f>
        <v/>
      </c>
      <c r="D31" s="109">
        <f>IF(ISNUMBER(A31),MARKAH!E28,"")</f>
        <v>0</v>
      </c>
      <c r="E31" s="110">
        <f t="shared" si="8"/>
        <v>0</v>
      </c>
      <c r="F31" s="98" t="str">
        <f t="shared" si="0"/>
        <v>F</v>
      </c>
      <c r="G31" s="110">
        <f t="shared" si="1"/>
        <v>0</v>
      </c>
      <c r="H31" s="98">
        <f>IF(ISNUMBER(A31),MARKAH!F28,"")</f>
        <v>0</v>
      </c>
      <c r="I31" s="110">
        <f t="shared" si="9"/>
        <v>0</v>
      </c>
      <c r="J31" s="98" t="str">
        <f t="shared" si="2"/>
        <v>F</v>
      </c>
      <c r="K31" s="110">
        <f t="shared" si="3"/>
        <v>0</v>
      </c>
      <c r="L31" s="98">
        <f>IF(ISNUMBER(A31),MARKAH!G28,"")</f>
        <v>0</v>
      </c>
      <c r="M31" s="110">
        <f t="shared" si="10"/>
        <v>0</v>
      </c>
      <c r="N31" s="98" t="str">
        <f t="shared" si="4"/>
        <v>F</v>
      </c>
      <c r="O31" s="110">
        <f t="shared" si="14"/>
        <v>0</v>
      </c>
      <c r="P31" s="110">
        <f t="shared" si="15"/>
        <v>0</v>
      </c>
      <c r="Q31" s="98">
        <f t="shared" si="16"/>
        <v>0</v>
      </c>
      <c r="R31" s="111" t="str">
        <f t="shared" si="6"/>
        <v/>
      </c>
      <c r="S31" s="111">
        <f t="shared" si="17"/>
        <v>0</v>
      </c>
      <c r="T31" s="110">
        <f>IF(ISNUMBER(P31),MARKAH!I28,"")</f>
        <v>0</v>
      </c>
      <c r="U31" s="110">
        <f>IF(ISNUMBER(P31),MARKAH!J28,"")</f>
        <v>0</v>
      </c>
      <c r="V31" s="112">
        <f t="shared" si="18"/>
        <v>0</v>
      </c>
    </row>
    <row r="32" spans="1:22">
      <c r="A32" s="109">
        <f>IF(ISBLANK(MARKAH!A29),"",MARKAH!A29)</f>
        <v>17</v>
      </c>
      <c r="B32" s="109" t="str">
        <f>IF(ISBLANK(MARKAH!C29),"",MARKAH!C29)</f>
        <v/>
      </c>
      <c r="C32" s="113" t="str">
        <f>IF(ISBLANK(MARKAH!D29),"",MARKAH!D29)</f>
        <v/>
      </c>
      <c r="D32" s="109">
        <f>IF(ISNUMBER(A32),MARKAH!E29,"")</f>
        <v>0</v>
      </c>
      <c r="E32" s="110">
        <f t="shared" si="8"/>
        <v>0</v>
      </c>
      <c r="F32" s="98" t="str">
        <f t="shared" si="0"/>
        <v>F</v>
      </c>
      <c r="G32" s="110">
        <f t="shared" si="1"/>
        <v>0</v>
      </c>
      <c r="H32" s="98">
        <f>IF(ISNUMBER(A32),MARKAH!F29,"")</f>
        <v>0</v>
      </c>
      <c r="I32" s="110">
        <f t="shared" si="9"/>
        <v>0</v>
      </c>
      <c r="J32" s="98" t="str">
        <f t="shared" si="2"/>
        <v>F</v>
      </c>
      <c r="K32" s="110">
        <f t="shared" si="3"/>
        <v>0</v>
      </c>
      <c r="L32" s="98">
        <f>IF(ISNUMBER(A32),MARKAH!G29,"")</f>
        <v>0</v>
      </c>
      <c r="M32" s="110">
        <f t="shared" si="10"/>
        <v>0</v>
      </c>
      <c r="N32" s="98" t="str">
        <f t="shared" si="4"/>
        <v>F</v>
      </c>
      <c r="O32" s="110">
        <f t="shared" si="14"/>
        <v>0</v>
      </c>
      <c r="P32" s="110">
        <f t="shared" si="15"/>
        <v>0</v>
      </c>
      <c r="Q32" s="98">
        <f t="shared" si="16"/>
        <v>0</v>
      </c>
      <c r="R32" s="111" t="str">
        <f t="shared" si="6"/>
        <v/>
      </c>
      <c r="S32" s="111">
        <f t="shared" si="17"/>
        <v>0</v>
      </c>
      <c r="T32" s="110">
        <f>IF(ISNUMBER(P32),MARKAH!I29,"")</f>
        <v>0</v>
      </c>
      <c r="U32" s="110">
        <f>IF(ISNUMBER(P32),MARKAH!J29,"")</f>
        <v>0</v>
      </c>
      <c r="V32" s="112">
        <f t="shared" si="18"/>
        <v>0</v>
      </c>
    </row>
    <row r="33" spans="1:22">
      <c r="A33" s="109">
        <f>IF(ISBLANK(MARKAH!A30),"",MARKAH!A30)</f>
        <v>18</v>
      </c>
      <c r="B33" s="109" t="str">
        <f>IF(ISBLANK(MARKAH!C30),"",MARKAH!C30)</f>
        <v/>
      </c>
      <c r="C33" s="113" t="str">
        <f>IF(ISBLANK(MARKAH!D30),"",MARKAH!D30)</f>
        <v/>
      </c>
      <c r="D33" s="109">
        <f>IF(ISNUMBER(A33),MARKAH!E30,"")</f>
        <v>0</v>
      </c>
      <c r="E33" s="110">
        <f t="shared" si="8"/>
        <v>0</v>
      </c>
      <c r="F33" s="98" t="str">
        <f t="shared" si="0"/>
        <v>F</v>
      </c>
      <c r="G33" s="110">
        <f t="shared" si="1"/>
        <v>0</v>
      </c>
      <c r="H33" s="98">
        <f>IF(ISNUMBER(A33),MARKAH!F30,"")</f>
        <v>0</v>
      </c>
      <c r="I33" s="110">
        <f t="shared" si="9"/>
        <v>0</v>
      </c>
      <c r="J33" s="98" t="str">
        <f t="shared" si="2"/>
        <v>F</v>
      </c>
      <c r="K33" s="110">
        <f t="shared" si="3"/>
        <v>0</v>
      </c>
      <c r="L33" s="98">
        <f>IF(ISNUMBER(A33),MARKAH!G30,"")</f>
        <v>0</v>
      </c>
      <c r="M33" s="110">
        <f t="shared" si="10"/>
        <v>0</v>
      </c>
      <c r="N33" s="98" t="str">
        <f t="shared" si="4"/>
        <v>F</v>
      </c>
      <c r="O33" s="110">
        <f t="shared" si="14"/>
        <v>0</v>
      </c>
      <c r="P33" s="110">
        <f t="shared" si="15"/>
        <v>0</v>
      </c>
      <c r="Q33" s="98">
        <f t="shared" si="16"/>
        <v>0</v>
      </c>
      <c r="R33" s="111" t="str">
        <f t="shared" si="6"/>
        <v/>
      </c>
      <c r="S33" s="111">
        <f t="shared" si="17"/>
        <v>0</v>
      </c>
      <c r="T33" s="110">
        <f>IF(ISNUMBER(P33),MARKAH!I30,"")</f>
        <v>0</v>
      </c>
      <c r="U33" s="110">
        <f>IF(ISNUMBER(P33),MARKAH!J30,"")</f>
        <v>0</v>
      </c>
      <c r="V33" s="112">
        <f t="shared" si="18"/>
        <v>0</v>
      </c>
    </row>
    <row r="34" spans="1:22">
      <c r="A34" s="109">
        <f>IF(ISBLANK(MARKAH!A31),"",MARKAH!A31)</f>
        <v>19</v>
      </c>
      <c r="B34" s="109" t="str">
        <f>IF(ISBLANK(MARKAH!C31),"",MARKAH!C31)</f>
        <v/>
      </c>
      <c r="C34" s="113" t="str">
        <f>IF(ISBLANK(MARKAH!D31),"",MARKAH!D31)</f>
        <v/>
      </c>
      <c r="D34" s="109">
        <f>IF(ISNUMBER(A34),MARKAH!E31,"")</f>
        <v>0</v>
      </c>
      <c r="E34" s="110">
        <f t="shared" si="8"/>
        <v>0</v>
      </c>
      <c r="F34" s="98" t="str">
        <f t="shared" si="0"/>
        <v>F</v>
      </c>
      <c r="G34" s="110">
        <f t="shared" si="1"/>
        <v>0</v>
      </c>
      <c r="H34" s="98">
        <f>IF(ISNUMBER(A34),MARKAH!F31,"")</f>
        <v>0</v>
      </c>
      <c r="I34" s="110">
        <f t="shared" si="9"/>
        <v>0</v>
      </c>
      <c r="J34" s="98" t="str">
        <f t="shared" si="2"/>
        <v>F</v>
      </c>
      <c r="K34" s="110">
        <f t="shared" si="3"/>
        <v>0</v>
      </c>
      <c r="L34" s="98">
        <f>IF(ISNUMBER(A34),MARKAH!G31,"")</f>
        <v>0</v>
      </c>
      <c r="M34" s="110">
        <f t="shared" si="10"/>
        <v>0</v>
      </c>
      <c r="N34" s="98" t="str">
        <f t="shared" si="4"/>
        <v>F</v>
      </c>
      <c r="O34" s="110">
        <f t="shared" si="14"/>
        <v>0</v>
      </c>
      <c r="P34" s="110">
        <f t="shared" si="15"/>
        <v>0</v>
      </c>
      <c r="Q34" s="98">
        <f t="shared" si="16"/>
        <v>0</v>
      </c>
      <c r="R34" s="111" t="str">
        <f t="shared" si="6"/>
        <v/>
      </c>
      <c r="S34" s="111">
        <f t="shared" si="17"/>
        <v>0</v>
      </c>
      <c r="T34" s="110">
        <f>IF(ISNUMBER(P34),MARKAH!I31,"")</f>
        <v>0</v>
      </c>
      <c r="U34" s="110">
        <f>IF(ISNUMBER(P34),MARKAH!J31,"")</f>
        <v>0</v>
      </c>
      <c r="V34" s="112">
        <f t="shared" si="18"/>
        <v>0</v>
      </c>
    </row>
    <row r="35" spans="1:22">
      <c r="A35" s="109">
        <f>IF(ISBLANK(MARKAH!A32),"",MARKAH!A32)</f>
        <v>20</v>
      </c>
      <c r="B35" s="109" t="str">
        <f>IF(ISBLANK(MARKAH!C32),"",MARKAH!C32)</f>
        <v/>
      </c>
      <c r="C35" s="113" t="str">
        <f>IF(ISBLANK(MARKAH!D32),"",MARKAH!D32)</f>
        <v/>
      </c>
      <c r="D35" s="109">
        <f>IF(ISNUMBER(A35),MARKAH!E32,"")</f>
        <v>0</v>
      </c>
      <c r="E35" s="110">
        <f t="shared" si="8"/>
        <v>0</v>
      </c>
      <c r="F35" s="98" t="str">
        <f t="shared" si="0"/>
        <v>F</v>
      </c>
      <c r="G35" s="110">
        <f t="shared" si="1"/>
        <v>0</v>
      </c>
      <c r="H35" s="98">
        <f>IF(ISNUMBER(A35),MARKAH!F32,"")</f>
        <v>0</v>
      </c>
      <c r="I35" s="110">
        <f t="shared" si="9"/>
        <v>0</v>
      </c>
      <c r="J35" s="98" t="str">
        <f t="shared" si="2"/>
        <v>F</v>
      </c>
      <c r="K35" s="110">
        <f t="shared" si="3"/>
        <v>0</v>
      </c>
      <c r="L35" s="98">
        <f>IF(ISNUMBER(A35),MARKAH!G32,"")</f>
        <v>0</v>
      </c>
      <c r="M35" s="110">
        <f t="shared" si="10"/>
        <v>0</v>
      </c>
      <c r="N35" s="98" t="str">
        <f t="shared" si="4"/>
        <v>F</v>
      </c>
      <c r="O35" s="110">
        <f t="shared" si="14"/>
        <v>0</v>
      </c>
      <c r="P35" s="110">
        <f t="shared" si="15"/>
        <v>0</v>
      </c>
      <c r="Q35" s="98">
        <f t="shared" si="16"/>
        <v>0</v>
      </c>
      <c r="R35" s="111" t="str">
        <f t="shared" si="6"/>
        <v/>
      </c>
      <c r="S35" s="111">
        <f t="shared" si="17"/>
        <v>0</v>
      </c>
      <c r="T35" s="110">
        <f>IF(ISNUMBER(P35),MARKAH!I32,"")</f>
        <v>0</v>
      </c>
      <c r="U35" s="110">
        <f>IF(ISNUMBER(P35),MARKAH!J32,"")</f>
        <v>0</v>
      </c>
      <c r="V35" s="112">
        <f t="shared" si="18"/>
        <v>0</v>
      </c>
    </row>
    <row r="36" spans="1:22">
      <c r="A36" s="109">
        <f>IF(ISBLANK(MARKAH!A33),"",MARKAH!A33)</f>
        <v>21</v>
      </c>
      <c r="B36" s="109" t="str">
        <f>IF(ISBLANK(MARKAH!C33),"",MARKAH!C33)</f>
        <v/>
      </c>
      <c r="C36" s="113" t="str">
        <f>IF(ISBLANK(MARKAH!D33),"",MARKAH!D33)</f>
        <v/>
      </c>
      <c r="D36" s="109">
        <f>IF(ISNUMBER(A36),MARKAH!E33,"")</f>
        <v>0</v>
      </c>
      <c r="E36" s="110">
        <f t="shared" si="8"/>
        <v>0</v>
      </c>
      <c r="F36" s="98" t="str">
        <f t="shared" si="0"/>
        <v>F</v>
      </c>
      <c r="G36" s="110">
        <f t="shared" si="1"/>
        <v>0</v>
      </c>
      <c r="H36" s="98">
        <f>IF(ISNUMBER(A36),MARKAH!F33,"")</f>
        <v>0</v>
      </c>
      <c r="I36" s="110">
        <f t="shared" si="9"/>
        <v>0</v>
      </c>
      <c r="J36" s="98" t="str">
        <f t="shared" si="2"/>
        <v>F</v>
      </c>
      <c r="K36" s="110">
        <f t="shared" si="3"/>
        <v>0</v>
      </c>
      <c r="L36" s="98">
        <f>IF(ISNUMBER(A36),MARKAH!G33,"")</f>
        <v>0</v>
      </c>
      <c r="M36" s="110">
        <f t="shared" si="10"/>
        <v>0</v>
      </c>
      <c r="N36" s="98" t="str">
        <f t="shared" si="4"/>
        <v>F</v>
      </c>
      <c r="O36" s="110">
        <f t="shared" si="14"/>
        <v>0</v>
      </c>
      <c r="P36" s="110">
        <f t="shared" si="15"/>
        <v>0</v>
      </c>
      <c r="Q36" s="98">
        <f t="shared" si="16"/>
        <v>0</v>
      </c>
      <c r="R36" s="111" t="str">
        <f t="shared" si="6"/>
        <v/>
      </c>
      <c r="S36" s="111">
        <f t="shared" si="17"/>
        <v>0</v>
      </c>
      <c r="T36" s="110">
        <f>IF(ISNUMBER(P36),MARKAH!I33,"")</f>
        <v>0</v>
      </c>
      <c r="U36" s="110">
        <f>IF(ISNUMBER(P36),MARKAH!J33,"")</f>
        <v>0</v>
      </c>
      <c r="V36" s="112">
        <f t="shared" si="18"/>
        <v>0</v>
      </c>
    </row>
    <row r="37" spans="1:22">
      <c r="A37" s="109">
        <f>IF(ISBLANK(MARKAH!A34),"",MARKAH!A34)</f>
        <v>22</v>
      </c>
      <c r="B37" s="109" t="str">
        <f>IF(ISBLANK(MARKAH!C34),"",MARKAH!C34)</f>
        <v/>
      </c>
      <c r="C37" s="113" t="str">
        <f>IF(ISBLANK(MARKAH!D34),"",MARKAH!D34)</f>
        <v/>
      </c>
      <c r="D37" s="109">
        <f>IF(ISNUMBER(A37),MARKAH!E34,"")</f>
        <v>0</v>
      </c>
      <c r="E37" s="110">
        <f t="shared" si="8"/>
        <v>0</v>
      </c>
      <c r="F37" s="98" t="str">
        <f t="shared" si="0"/>
        <v>F</v>
      </c>
      <c r="G37" s="110">
        <f t="shared" si="1"/>
        <v>0</v>
      </c>
      <c r="H37" s="98">
        <f>IF(ISNUMBER(A37),MARKAH!F34,"")</f>
        <v>0</v>
      </c>
      <c r="I37" s="110">
        <f t="shared" si="9"/>
        <v>0</v>
      </c>
      <c r="J37" s="98" t="str">
        <f t="shared" si="2"/>
        <v>F</v>
      </c>
      <c r="K37" s="110">
        <f t="shared" si="3"/>
        <v>0</v>
      </c>
      <c r="L37" s="98">
        <f>IF(ISNUMBER(A37),MARKAH!G34,"")</f>
        <v>0</v>
      </c>
      <c r="M37" s="110">
        <f t="shared" si="10"/>
        <v>0</v>
      </c>
      <c r="N37" s="98" t="str">
        <f t="shared" si="4"/>
        <v>F</v>
      </c>
      <c r="O37" s="110">
        <f t="shared" si="14"/>
        <v>0</v>
      </c>
      <c r="P37" s="110">
        <f t="shared" si="15"/>
        <v>0</v>
      </c>
      <c r="Q37" s="98">
        <f t="shared" si="16"/>
        <v>0</v>
      </c>
      <c r="R37" s="111" t="str">
        <f t="shared" si="6"/>
        <v/>
      </c>
      <c r="S37" s="111">
        <f t="shared" si="17"/>
        <v>0</v>
      </c>
      <c r="T37" s="110">
        <f>IF(ISNUMBER(P37),MARKAH!I34,"")</f>
        <v>0</v>
      </c>
      <c r="U37" s="110">
        <f>IF(ISNUMBER(P37),MARKAH!J34,"")</f>
        <v>0</v>
      </c>
      <c r="V37" s="112">
        <f t="shared" si="18"/>
        <v>0</v>
      </c>
    </row>
    <row r="38" spans="1:22">
      <c r="A38" s="109">
        <f>IF(ISBLANK(MARKAH!A35),"",MARKAH!A35)</f>
        <v>23</v>
      </c>
      <c r="B38" s="109" t="str">
        <f>IF(ISBLANK(MARKAH!C35),"",MARKAH!C35)</f>
        <v/>
      </c>
      <c r="C38" s="113" t="str">
        <f>IF(ISBLANK(MARKAH!D35),"",MARKAH!D35)</f>
        <v/>
      </c>
      <c r="D38" s="109">
        <f>IF(ISNUMBER(A38),MARKAH!E35,"")</f>
        <v>0</v>
      </c>
      <c r="E38" s="110">
        <f t="shared" si="8"/>
        <v>0</v>
      </c>
      <c r="F38" s="98" t="str">
        <f t="shared" si="0"/>
        <v>F</v>
      </c>
      <c r="G38" s="110">
        <f t="shared" si="1"/>
        <v>0</v>
      </c>
      <c r="H38" s="98">
        <f>IF(ISNUMBER(A38),MARKAH!F35,"")</f>
        <v>0</v>
      </c>
      <c r="I38" s="110">
        <f t="shared" si="9"/>
        <v>0</v>
      </c>
      <c r="J38" s="98" t="str">
        <f t="shared" si="2"/>
        <v>F</v>
      </c>
      <c r="K38" s="110">
        <f t="shared" si="3"/>
        <v>0</v>
      </c>
      <c r="L38" s="98">
        <f>IF(ISNUMBER(A38),MARKAH!G35,"")</f>
        <v>0</v>
      </c>
      <c r="M38" s="110">
        <f t="shared" si="10"/>
        <v>0</v>
      </c>
      <c r="N38" s="98" t="str">
        <f t="shared" si="4"/>
        <v>F</v>
      </c>
      <c r="O38" s="110">
        <f t="shared" si="14"/>
        <v>0</v>
      </c>
      <c r="P38" s="110">
        <f t="shared" si="15"/>
        <v>0</v>
      </c>
      <c r="Q38" s="98">
        <f t="shared" si="16"/>
        <v>0</v>
      </c>
      <c r="R38" s="111" t="str">
        <f t="shared" si="6"/>
        <v/>
      </c>
      <c r="S38" s="111">
        <f t="shared" si="17"/>
        <v>0</v>
      </c>
      <c r="T38" s="110">
        <f>IF(ISNUMBER(P38),MARKAH!I35,"")</f>
        <v>0</v>
      </c>
      <c r="U38" s="110">
        <f>IF(ISNUMBER(P38),MARKAH!J35,"")</f>
        <v>0</v>
      </c>
      <c r="V38" s="112">
        <f t="shared" si="18"/>
        <v>0</v>
      </c>
    </row>
    <row r="39" spans="1:22">
      <c r="A39" s="109">
        <f>IF(ISBLANK(MARKAH!A36),"",MARKAH!A36)</f>
        <v>24</v>
      </c>
      <c r="B39" s="109" t="str">
        <f>IF(ISBLANK(MARKAH!C36),"",MARKAH!C36)</f>
        <v/>
      </c>
      <c r="C39" s="113" t="str">
        <f>IF(ISBLANK(MARKAH!D36),"",MARKAH!D36)</f>
        <v/>
      </c>
      <c r="D39" s="109">
        <f>IF(ISNUMBER(A39),MARKAH!E36,"")</f>
        <v>0</v>
      </c>
      <c r="E39" s="110">
        <f t="shared" si="8"/>
        <v>0</v>
      </c>
      <c r="F39" s="98" t="str">
        <f t="shared" si="0"/>
        <v>F</v>
      </c>
      <c r="G39" s="110">
        <f t="shared" si="1"/>
        <v>0</v>
      </c>
      <c r="H39" s="98">
        <f>IF(ISNUMBER(A39),MARKAH!F36,"")</f>
        <v>0</v>
      </c>
      <c r="I39" s="110">
        <f t="shared" si="9"/>
        <v>0</v>
      </c>
      <c r="J39" s="98" t="str">
        <f t="shared" si="2"/>
        <v>F</v>
      </c>
      <c r="K39" s="110">
        <f t="shared" si="3"/>
        <v>0</v>
      </c>
      <c r="L39" s="98">
        <f>IF(ISNUMBER(A39),MARKAH!G36,"")</f>
        <v>0</v>
      </c>
      <c r="M39" s="110">
        <f t="shared" si="10"/>
        <v>0</v>
      </c>
      <c r="N39" s="98" t="str">
        <f t="shared" si="4"/>
        <v>F</v>
      </c>
      <c r="O39" s="110">
        <f t="shared" si="14"/>
        <v>0</v>
      </c>
      <c r="P39" s="110">
        <f t="shared" si="15"/>
        <v>0</v>
      </c>
      <c r="Q39" s="98">
        <f t="shared" si="16"/>
        <v>0</v>
      </c>
      <c r="R39" s="111" t="str">
        <f t="shared" si="6"/>
        <v/>
      </c>
      <c r="S39" s="111">
        <f t="shared" si="17"/>
        <v>0</v>
      </c>
      <c r="T39" s="110">
        <f>IF(ISNUMBER(P39),MARKAH!I36,"")</f>
        <v>0</v>
      </c>
      <c r="U39" s="110">
        <f>IF(ISNUMBER(P39),MARKAH!J36,"")</f>
        <v>0</v>
      </c>
      <c r="V39" s="112">
        <f t="shared" si="18"/>
        <v>0</v>
      </c>
    </row>
    <row r="40" spans="1:22">
      <c r="A40" s="109">
        <f>IF(ISBLANK(MARKAH!A37),"",MARKAH!A37)</f>
        <v>25</v>
      </c>
      <c r="B40" s="109" t="str">
        <f>IF(ISBLANK(MARKAH!C37),"",MARKAH!C37)</f>
        <v/>
      </c>
      <c r="C40" s="113" t="str">
        <f>IF(ISBLANK(MARKAH!D37),"",MARKAH!D37)</f>
        <v/>
      </c>
      <c r="D40" s="109">
        <f>IF(ISNUMBER(A40),MARKAH!E37,"")</f>
        <v>0</v>
      </c>
      <c r="E40" s="110">
        <f t="shared" si="8"/>
        <v>0</v>
      </c>
      <c r="F40" s="98" t="str">
        <f t="shared" si="0"/>
        <v>F</v>
      </c>
      <c r="G40" s="110">
        <f t="shared" si="1"/>
        <v>0</v>
      </c>
      <c r="H40" s="98">
        <f>IF(ISNUMBER(A40),MARKAH!F37,"")</f>
        <v>0</v>
      </c>
      <c r="I40" s="110">
        <f t="shared" si="9"/>
        <v>0</v>
      </c>
      <c r="J40" s="98" t="str">
        <f t="shared" si="2"/>
        <v>F</v>
      </c>
      <c r="K40" s="110">
        <f t="shared" si="3"/>
        <v>0</v>
      </c>
      <c r="L40" s="98">
        <f>IF(ISNUMBER(A40),MARKAH!G37,"")</f>
        <v>0</v>
      </c>
      <c r="M40" s="110">
        <f t="shared" si="10"/>
        <v>0</v>
      </c>
      <c r="N40" s="98" t="str">
        <f t="shared" si="4"/>
        <v>F</v>
      </c>
      <c r="O40" s="110">
        <f t="shared" si="14"/>
        <v>0</v>
      </c>
      <c r="P40" s="110">
        <f t="shared" si="15"/>
        <v>0</v>
      </c>
      <c r="Q40" s="98">
        <f t="shared" si="16"/>
        <v>0</v>
      </c>
      <c r="R40" s="111" t="str">
        <f t="shared" si="6"/>
        <v/>
      </c>
      <c r="S40" s="111">
        <f t="shared" si="17"/>
        <v>0</v>
      </c>
      <c r="T40" s="110">
        <f>IF(ISNUMBER(P40),MARKAH!I37,"")</f>
        <v>0</v>
      </c>
      <c r="U40" s="110">
        <f>IF(ISNUMBER(P40),MARKAH!J37,"")</f>
        <v>0</v>
      </c>
      <c r="V40" s="112">
        <f t="shared" si="18"/>
        <v>0</v>
      </c>
    </row>
    <row r="41" spans="1:22">
      <c r="A41" s="109">
        <f>IF(ISBLANK(MARKAH!A38),"",MARKAH!A38)</f>
        <v>26</v>
      </c>
      <c r="B41" s="109" t="str">
        <f>IF(ISBLANK(MARKAH!C38),"",MARKAH!C38)</f>
        <v/>
      </c>
      <c r="C41" s="113" t="str">
        <f>IF(ISBLANK(MARKAH!D38),"",MARKAH!D38)</f>
        <v/>
      </c>
      <c r="D41" s="109">
        <f>IF(ISNUMBER(A41),MARKAH!E38,"")</f>
        <v>0</v>
      </c>
      <c r="E41" s="110">
        <f t="shared" si="8"/>
        <v>0</v>
      </c>
      <c r="F41" s="98" t="str">
        <f t="shared" si="0"/>
        <v>F</v>
      </c>
      <c r="G41" s="110">
        <f t="shared" si="1"/>
        <v>0</v>
      </c>
      <c r="H41" s="98">
        <f>IF(ISNUMBER(A41),MARKAH!F38,"")</f>
        <v>0</v>
      </c>
      <c r="I41" s="110">
        <f t="shared" si="9"/>
        <v>0</v>
      </c>
      <c r="J41" s="98" t="str">
        <f t="shared" si="2"/>
        <v>F</v>
      </c>
      <c r="K41" s="110">
        <f t="shared" si="3"/>
        <v>0</v>
      </c>
      <c r="L41" s="98">
        <f>IF(ISNUMBER(A41),MARKAH!G38,"")</f>
        <v>0</v>
      </c>
      <c r="M41" s="110">
        <f t="shared" si="10"/>
        <v>0</v>
      </c>
      <c r="N41" s="98" t="str">
        <f t="shared" si="4"/>
        <v>F</v>
      </c>
      <c r="O41" s="110">
        <f t="shared" si="14"/>
        <v>0</v>
      </c>
      <c r="P41" s="110">
        <f t="shared" si="15"/>
        <v>0</v>
      </c>
      <c r="Q41" s="98">
        <f t="shared" si="16"/>
        <v>0</v>
      </c>
      <c r="R41" s="111" t="str">
        <f t="shared" si="6"/>
        <v/>
      </c>
      <c r="S41" s="111">
        <f t="shared" si="17"/>
        <v>0</v>
      </c>
      <c r="T41" s="110">
        <f>IF(ISNUMBER(P41),MARKAH!I38,"")</f>
        <v>0</v>
      </c>
      <c r="U41" s="110">
        <f>IF(ISNUMBER(P41),MARKAH!J38,"")</f>
        <v>0</v>
      </c>
      <c r="V41" s="112">
        <f t="shared" si="18"/>
        <v>0</v>
      </c>
    </row>
    <row r="42" spans="1:22">
      <c r="A42" s="109">
        <f>IF(ISBLANK(MARKAH!A39),"",MARKAH!A39)</f>
        <v>27</v>
      </c>
      <c r="B42" s="109" t="str">
        <f>IF(ISBLANK(MARKAH!C39),"",MARKAH!C39)</f>
        <v/>
      </c>
      <c r="C42" s="113" t="str">
        <f>IF(ISBLANK(MARKAH!D39),"",MARKAH!D39)</f>
        <v/>
      </c>
      <c r="D42" s="109">
        <f>IF(ISNUMBER(A42),MARKAH!E39,"")</f>
        <v>0</v>
      </c>
      <c r="E42" s="110">
        <f t="shared" si="8"/>
        <v>0</v>
      </c>
      <c r="F42" s="98" t="str">
        <f t="shared" si="0"/>
        <v>F</v>
      </c>
      <c r="G42" s="110">
        <f t="shared" si="1"/>
        <v>0</v>
      </c>
      <c r="H42" s="98">
        <f>IF(ISNUMBER(A42),MARKAH!F39,"")</f>
        <v>0</v>
      </c>
      <c r="I42" s="110">
        <f t="shared" si="9"/>
        <v>0</v>
      </c>
      <c r="J42" s="98" t="str">
        <f t="shared" si="2"/>
        <v>F</v>
      </c>
      <c r="K42" s="110">
        <f t="shared" si="3"/>
        <v>0</v>
      </c>
      <c r="L42" s="98">
        <f>IF(ISNUMBER(A42),MARKAH!G39,"")</f>
        <v>0</v>
      </c>
      <c r="M42" s="110">
        <f t="shared" si="10"/>
        <v>0</v>
      </c>
      <c r="N42" s="98" t="str">
        <f t="shared" si="4"/>
        <v>F</v>
      </c>
      <c r="O42" s="110">
        <f t="shared" si="14"/>
        <v>0</v>
      </c>
      <c r="P42" s="110">
        <f t="shared" si="15"/>
        <v>0</v>
      </c>
      <c r="Q42" s="98">
        <f t="shared" si="16"/>
        <v>0</v>
      </c>
      <c r="R42" s="111" t="str">
        <f t="shared" si="6"/>
        <v/>
      </c>
      <c r="S42" s="111">
        <f t="shared" si="17"/>
        <v>0</v>
      </c>
      <c r="T42" s="110">
        <f>IF(ISNUMBER(P42),MARKAH!I39,"")</f>
        <v>0</v>
      </c>
      <c r="U42" s="110">
        <f>IF(ISNUMBER(P42),MARKAH!J39,"")</f>
        <v>0</v>
      </c>
      <c r="V42" s="112">
        <f t="shared" si="18"/>
        <v>0</v>
      </c>
    </row>
    <row r="43" spans="1:22">
      <c r="A43" s="109">
        <f>IF(ISBLANK(MARKAH!A40),"",MARKAH!A40)</f>
        <v>28</v>
      </c>
      <c r="B43" s="109" t="str">
        <f>IF(ISBLANK(MARKAH!C40),"",MARKAH!C40)</f>
        <v/>
      </c>
      <c r="C43" s="113" t="str">
        <f>IF(ISBLANK(MARKAH!D40),"",MARKAH!D40)</f>
        <v/>
      </c>
      <c r="D43" s="109">
        <f>IF(ISNUMBER(A43),MARKAH!E40,"")</f>
        <v>0</v>
      </c>
      <c r="E43" s="110">
        <f t="shared" si="8"/>
        <v>0</v>
      </c>
      <c r="F43" s="98" t="str">
        <f t="shared" si="0"/>
        <v>F</v>
      </c>
      <c r="G43" s="110">
        <f t="shared" si="1"/>
        <v>0</v>
      </c>
      <c r="H43" s="98">
        <f>IF(ISNUMBER(A43),MARKAH!F40,"")</f>
        <v>0</v>
      </c>
      <c r="I43" s="110">
        <f t="shared" si="9"/>
        <v>0</v>
      </c>
      <c r="J43" s="98" t="str">
        <f t="shared" si="2"/>
        <v>F</v>
      </c>
      <c r="K43" s="110">
        <f t="shared" si="3"/>
        <v>0</v>
      </c>
      <c r="L43" s="98">
        <f>IF(ISNUMBER(A43),MARKAH!G40,"")</f>
        <v>0</v>
      </c>
      <c r="M43" s="110">
        <f t="shared" si="10"/>
        <v>0</v>
      </c>
      <c r="N43" s="98" t="str">
        <f t="shared" si="4"/>
        <v>F</v>
      </c>
      <c r="O43" s="110">
        <f t="shared" si="14"/>
        <v>0</v>
      </c>
      <c r="P43" s="110">
        <f t="shared" si="15"/>
        <v>0</v>
      </c>
      <c r="Q43" s="98">
        <f t="shared" si="16"/>
        <v>0</v>
      </c>
      <c r="R43" s="111" t="str">
        <f t="shared" si="6"/>
        <v/>
      </c>
      <c r="S43" s="111">
        <f t="shared" si="17"/>
        <v>0</v>
      </c>
      <c r="T43" s="110">
        <f>IF(ISNUMBER(P43),MARKAH!I40,"")</f>
        <v>0</v>
      </c>
      <c r="U43" s="110">
        <f>IF(ISNUMBER(P43),MARKAH!J40,"")</f>
        <v>0</v>
      </c>
      <c r="V43" s="112">
        <f t="shared" si="18"/>
        <v>0</v>
      </c>
    </row>
    <row r="44" spans="1:22">
      <c r="A44" s="109">
        <f>IF(ISBLANK(MARKAH!A41),"",MARKAH!A41)</f>
        <v>29</v>
      </c>
      <c r="B44" s="109" t="str">
        <f>IF(ISBLANK(MARKAH!C41),"",MARKAH!C41)</f>
        <v/>
      </c>
      <c r="C44" s="113" t="str">
        <f>IF(ISBLANK(MARKAH!D41),"",MARKAH!D41)</f>
        <v/>
      </c>
      <c r="D44" s="109">
        <f>IF(ISNUMBER(A44),MARKAH!E41,"")</f>
        <v>0</v>
      </c>
      <c r="E44" s="110">
        <f t="shared" si="8"/>
        <v>0</v>
      </c>
      <c r="F44" s="98" t="str">
        <f t="shared" si="0"/>
        <v>F</v>
      </c>
      <c r="G44" s="110">
        <f t="shared" si="1"/>
        <v>0</v>
      </c>
      <c r="H44" s="98">
        <f>IF(ISNUMBER(A44),MARKAH!F41,"")</f>
        <v>0</v>
      </c>
      <c r="I44" s="110">
        <f t="shared" si="9"/>
        <v>0</v>
      </c>
      <c r="J44" s="98" t="str">
        <f t="shared" si="2"/>
        <v>F</v>
      </c>
      <c r="K44" s="110">
        <f t="shared" si="3"/>
        <v>0</v>
      </c>
      <c r="L44" s="98">
        <f>IF(ISNUMBER(A44),MARKAH!G41,"")</f>
        <v>0</v>
      </c>
      <c r="M44" s="110">
        <f t="shared" si="10"/>
        <v>0</v>
      </c>
      <c r="N44" s="98" t="str">
        <f t="shared" si="4"/>
        <v>F</v>
      </c>
      <c r="O44" s="110">
        <f t="shared" si="14"/>
        <v>0</v>
      </c>
      <c r="P44" s="110">
        <f t="shared" si="15"/>
        <v>0</v>
      </c>
      <c r="Q44" s="98">
        <f t="shared" si="16"/>
        <v>0</v>
      </c>
      <c r="R44" s="111" t="str">
        <f t="shared" si="6"/>
        <v/>
      </c>
      <c r="S44" s="111">
        <f t="shared" si="17"/>
        <v>0</v>
      </c>
      <c r="T44" s="110">
        <f>IF(ISNUMBER(P44),MARKAH!I41,"")</f>
        <v>0</v>
      </c>
      <c r="U44" s="110">
        <f>IF(ISNUMBER(P44),MARKAH!J41,"")</f>
        <v>0</v>
      </c>
      <c r="V44" s="112">
        <f t="shared" si="18"/>
        <v>0</v>
      </c>
    </row>
    <row r="45" spans="1:22">
      <c r="A45" s="109">
        <f>IF(ISBLANK(MARKAH!A42),"",MARKAH!A42)</f>
        <v>30</v>
      </c>
      <c r="B45" s="109" t="str">
        <f>IF(ISBLANK(MARKAH!C42),"",MARKAH!C42)</f>
        <v/>
      </c>
      <c r="C45" s="113" t="str">
        <f>IF(ISBLANK(MARKAH!D42),"",MARKAH!D42)</f>
        <v/>
      </c>
      <c r="D45" s="109">
        <f>IF(ISNUMBER(A45),MARKAH!E42,"")</f>
        <v>0</v>
      </c>
      <c r="E45" s="110">
        <f t="shared" si="8"/>
        <v>0</v>
      </c>
      <c r="F45" s="98" t="str">
        <f t="shared" si="0"/>
        <v>F</v>
      </c>
      <c r="G45" s="110">
        <f t="shared" si="1"/>
        <v>0</v>
      </c>
      <c r="H45" s="98">
        <f>IF(ISNUMBER(A45),MARKAH!F42,"")</f>
        <v>0</v>
      </c>
      <c r="I45" s="110">
        <f t="shared" si="9"/>
        <v>0</v>
      </c>
      <c r="J45" s="98" t="str">
        <f t="shared" si="2"/>
        <v>F</v>
      </c>
      <c r="K45" s="110">
        <f t="shared" si="3"/>
        <v>0</v>
      </c>
      <c r="L45" s="98">
        <f>IF(ISNUMBER(A45),MARKAH!G42,"")</f>
        <v>0</v>
      </c>
      <c r="M45" s="110">
        <f t="shared" si="10"/>
        <v>0</v>
      </c>
      <c r="N45" s="98" t="str">
        <f t="shared" si="4"/>
        <v>F</v>
      </c>
      <c r="O45" s="110">
        <f t="shared" si="14"/>
        <v>0</v>
      </c>
      <c r="P45" s="110">
        <f t="shared" si="15"/>
        <v>0</v>
      </c>
      <c r="Q45" s="98">
        <f t="shared" si="16"/>
        <v>0</v>
      </c>
      <c r="R45" s="111" t="str">
        <f t="shared" si="6"/>
        <v/>
      </c>
      <c r="S45" s="111">
        <f t="shared" si="17"/>
        <v>0</v>
      </c>
      <c r="T45" s="110">
        <f>IF(ISNUMBER(P45),MARKAH!I42,"")</f>
        <v>0</v>
      </c>
      <c r="U45" s="110">
        <f>IF(ISNUMBER(P45),MARKAH!J42,"")</f>
        <v>0</v>
      </c>
      <c r="V45" s="112">
        <f t="shared" si="18"/>
        <v>0</v>
      </c>
    </row>
    <row r="46" spans="1:22">
      <c r="A46" s="109">
        <f>IF(ISBLANK(MARKAH!A43),"",MARKAH!A43)</f>
        <v>31</v>
      </c>
      <c r="B46" s="109" t="str">
        <f>IF(ISBLANK(MARKAH!C43),"",MARKAH!C43)</f>
        <v/>
      </c>
      <c r="C46" s="113" t="str">
        <f>IF(ISBLANK(MARKAH!D43),"",MARKAH!D43)</f>
        <v/>
      </c>
      <c r="D46" s="109">
        <f>IF(ISNUMBER(A46),MARKAH!E43,"")</f>
        <v>0</v>
      </c>
      <c r="E46" s="110">
        <f t="shared" si="8"/>
        <v>0</v>
      </c>
      <c r="F46" s="98" t="str">
        <f t="shared" si="0"/>
        <v>F</v>
      </c>
      <c r="G46" s="110">
        <f t="shared" si="1"/>
        <v>0</v>
      </c>
      <c r="H46" s="98">
        <f>IF(ISNUMBER(A46),MARKAH!F43,"")</f>
        <v>0</v>
      </c>
      <c r="I46" s="110">
        <f t="shared" si="9"/>
        <v>0</v>
      </c>
      <c r="J46" s="98" t="str">
        <f t="shared" si="2"/>
        <v>F</v>
      </c>
      <c r="K46" s="110">
        <f t="shared" si="3"/>
        <v>0</v>
      </c>
      <c r="L46" s="98">
        <f>IF(ISNUMBER(A46),MARKAH!G43,"")</f>
        <v>0</v>
      </c>
      <c r="M46" s="110">
        <f t="shared" si="10"/>
        <v>0</v>
      </c>
      <c r="N46" s="98" t="str">
        <f t="shared" si="4"/>
        <v>F</v>
      </c>
      <c r="O46" s="110">
        <f t="shared" si="14"/>
        <v>0</v>
      </c>
      <c r="P46" s="110">
        <f t="shared" si="15"/>
        <v>0</v>
      </c>
      <c r="Q46" s="98">
        <f t="shared" si="16"/>
        <v>0</v>
      </c>
      <c r="R46" s="111" t="str">
        <f t="shared" si="6"/>
        <v/>
      </c>
      <c r="S46" s="111">
        <f t="shared" si="17"/>
        <v>0</v>
      </c>
      <c r="T46" s="110">
        <f>IF(ISNUMBER(P46),MARKAH!I43,"")</f>
        <v>0</v>
      </c>
      <c r="U46" s="110">
        <f>IF(ISNUMBER(P46),MARKAH!J43,"")</f>
        <v>0</v>
      </c>
      <c r="V46" s="112">
        <f t="shared" si="18"/>
        <v>0</v>
      </c>
    </row>
    <row r="47" spans="1:22">
      <c r="A47" s="109">
        <f>IF(ISBLANK(MARKAH!A44),"",MARKAH!A44)</f>
        <v>32</v>
      </c>
      <c r="B47" s="109" t="str">
        <f>IF(ISBLANK(MARKAH!C44),"",MARKAH!C44)</f>
        <v/>
      </c>
      <c r="C47" s="113" t="str">
        <f>IF(ISBLANK(MARKAH!D44),"",MARKAH!D44)</f>
        <v/>
      </c>
      <c r="D47" s="109">
        <f>IF(ISNUMBER(A47),MARKAH!E44,"")</f>
        <v>0</v>
      </c>
      <c r="E47" s="110">
        <f t="shared" si="8"/>
        <v>0</v>
      </c>
      <c r="F47" s="98" t="str">
        <f t="shared" si="0"/>
        <v>F</v>
      </c>
      <c r="G47" s="110">
        <f t="shared" si="1"/>
        <v>0</v>
      </c>
      <c r="H47" s="98">
        <f>IF(ISNUMBER(A47),MARKAH!F44,"")</f>
        <v>0</v>
      </c>
      <c r="I47" s="110">
        <f t="shared" si="9"/>
        <v>0</v>
      </c>
      <c r="J47" s="98" t="str">
        <f t="shared" si="2"/>
        <v>F</v>
      </c>
      <c r="K47" s="110">
        <f t="shared" si="3"/>
        <v>0</v>
      </c>
      <c r="L47" s="98">
        <f>IF(ISNUMBER(A47),MARKAH!G44,"")</f>
        <v>0</v>
      </c>
      <c r="M47" s="110">
        <f t="shared" si="10"/>
        <v>0</v>
      </c>
      <c r="N47" s="98" t="str">
        <f t="shared" si="4"/>
        <v>F</v>
      </c>
      <c r="O47" s="110">
        <f t="shared" si="14"/>
        <v>0</v>
      </c>
      <c r="P47" s="110">
        <f t="shared" si="15"/>
        <v>0</v>
      </c>
      <c r="Q47" s="98">
        <f t="shared" si="16"/>
        <v>0</v>
      </c>
      <c r="R47" s="111" t="str">
        <f t="shared" si="6"/>
        <v/>
      </c>
      <c r="S47" s="111">
        <f t="shared" si="17"/>
        <v>0</v>
      </c>
      <c r="T47" s="110">
        <f>IF(ISNUMBER(P47),MARKAH!I44,"")</f>
        <v>0</v>
      </c>
      <c r="U47" s="110">
        <f>IF(ISNUMBER(P47),MARKAH!J44,"")</f>
        <v>0</v>
      </c>
      <c r="V47" s="112">
        <f t="shared" si="18"/>
        <v>0</v>
      </c>
    </row>
    <row r="48" spans="1:22">
      <c r="A48" s="109">
        <f>IF(ISBLANK(MARKAH!A45),"",MARKAH!A45)</f>
        <v>33</v>
      </c>
      <c r="B48" s="109" t="str">
        <f>IF(ISBLANK(MARKAH!C45),"",MARKAH!C45)</f>
        <v/>
      </c>
      <c r="C48" s="113" t="str">
        <f>IF(ISBLANK(MARKAH!D45),"",MARKAH!D45)</f>
        <v/>
      </c>
      <c r="D48" s="109">
        <f>IF(ISNUMBER(A48),MARKAH!E45,"")</f>
        <v>0</v>
      </c>
      <c r="E48" s="110">
        <f t="shared" si="8"/>
        <v>0</v>
      </c>
      <c r="F48" s="98" t="str">
        <f t="shared" si="0"/>
        <v>F</v>
      </c>
      <c r="G48" s="110">
        <f t="shared" si="1"/>
        <v>0</v>
      </c>
      <c r="H48" s="98">
        <f>IF(ISNUMBER(A48),MARKAH!F45,"")</f>
        <v>0</v>
      </c>
      <c r="I48" s="110">
        <f t="shared" si="9"/>
        <v>0</v>
      </c>
      <c r="J48" s="98" t="str">
        <f t="shared" si="2"/>
        <v>F</v>
      </c>
      <c r="K48" s="110">
        <f t="shared" si="3"/>
        <v>0</v>
      </c>
      <c r="L48" s="98">
        <f>IF(ISNUMBER(A48),MARKAH!G45,"")</f>
        <v>0</v>
      </c>
      <c r="M48" s="110">
        <f t="shared" si="10"/>
        <v>0</v>
      </c>
      <c r="N48" s="98" t="str">
        <f t="shared" si="4"/>
        <v>F</v>
      </c>
      <c r="O48" s="110">
        <f t="shared" si="14"/>
        <v>0</v>
      </c>
      <c r="P48" s="110">
        <f t="shared" si="15"/>
        <v>0</v>
      </c>
      <c r="Q48" s="98">
        <f t="shared" si="16"/>
        <v>0</v>
      </c>
      <c r="R48" s="111" t="str">
        <f t="shared" si="6"/>
        <v/>
      </c>
      <c r="S48" s="111">
        <f t="shared" si="17"/>
        <v>0</v>
      </c>
      <c r="T48" s="110">
        <f>IF(ISNUMBER(P48),MARKAH!I45,"")</f>
        <v>0</v>
      </c>
      <c r="U48" s="110">
        <f>IF(ISNUMBER(P48),MARKAH!J45,"")</f>
        <v>0</v>
      </c>
      <c r="V48" s="112">
        <f t="shared" si="18"/>
        <v>0</v>
      </c>
    </row>
    <row r="49" spans="1:22">
      <c r="A49" s="109">
        <f>IF(ISBLANK(MARKAH!A46),"",MARKAH!A46)</f>
        <v>34</v>
      </c>
      <c r="B49" s="109" t="str">
        <f>IF(ISBLANK(MARKAH!C46),"",MARKAH!C46)</f>
        <v/>
      </c>
      <c r="C49" s="113" t="str">
        <f>IF(ISBLANK(MARKAH!D46),"",MARKAH!D46)</f>
        <v/>
      </c>
      <c r="D49" s="109">
        <f>IF(ISNUMBER(A49),MARKAH!E46,"")</f>
        <v>0</v>
      </c>
      <c r="E49" s="110">
        <f t="shared" si="8"/>
        <v>0</v>
      </c>
      <c r="F49" s="98" t="str">
        <f t="shared" si="0"/>
        <v>F</v>
      </c>
      <c r="G49" s="110">
        <f t="shared" si="1"/>
        <v>0</v>
      </c>
      <c r="H49" s="98">
        <f>IF(ISNUMBER(A49),MARKAH!F46,"")</f>
        <v>0</v>
      </c>
      <c r="I49" s="110">
        <f t="shared" si="9"/>
        <v>0</v>
      </c>
      <c r="J49" s="98" t="str">
        <f t="shared" si="2"/>
        <v>F</v>
      </c>
      <c r="K49" s="110">
        <f t="shared" si="3"/>
        <v>0</v>
      </c>
      <c r="L49" s="98">
        <f>IF(ISNUMBER(A49),MARKAH!G46,"")</f>
        <v>0</v>
      </c>
      <c r="M49" s="110">
        <f t="shared" si="10"/>
        <v>0</v>
      </c>
      <c r="N49" s="98" t="str">
        <f t="shared" si="4"/>
        <v>F</v>
      </c>
      <c r="O49" s="110">
        <f t="shared" si="14"/>
        <v>0</v>
      </c>
      <c r="P49" s="110">
        <f t="shared" si="15"/>
        <v>0</v>
      </c>
      <c r="Q49" s="98">
        <f t="shared" si="16"/>
        <v>0</v>
      </c>
      <c r="R49" s="111" t="str">
        <f t="shared" si="6"/>
        <v/>
      </c>
      <c r="S49" s="111">
        <f t="shared" si="17"/>
        <v>0</v>
      </c>
      <c r="T49" s="110">
        <f>IF(ISNUMBER(P49),MARKAH!I46,"")</f>
        <v>0</v>
      </c>
      <c r="U49" s="110">
        <f>IF(ISNUMBER(P49),MARKAH!J46,"")</f>
        <v>0</v>
      </c>
      <c r="V49" s="112">
        <f t="shared" si="18"/>
        <v>0</v>
      </c>
    </row>
    <row r="50" spans="1:22">
      <c r="A50" s="109">
        <f>IF(ISBLANK(MARKAH!A47),"",MARKAH!A47)</f>
        <v>35</v>
      </c>
      <c r="B50" s="109" t="str">
        <f>IF(ISBLANK(MARKAH!C47),"",MARKAH!C47)</f>
        <v/>
      </c>
      <c r="C50" s="113" t="str">
        <f>IF(ISBLANK(MARKAH!D47),"",MARKAH!D47)</f>
        <v/>
      </c>
      <c r="D50" s="109">
        <f>IF(ISNUMBER(A50),MARKAH!E47,"")</f>
        <v>0</v>
      </c>
      <c r="E50" s="110">
        <f t="shared" si="8"/>
        <v>0</v>
      </c>
      <c r="F50" s="98" t="str">
        <f t="shared" si="0"/>
        <v>F</v>
      </c>
      <c r="G50" s="110">
        <f t="shared" si="1"/>
        <v>0</v>
      </c>
      <c r="H50" s="98">
        <f>IF(ISNUMBER(A50),MARKAH!F47,"")</f>
        <v>0</v>
      </c>
      <c r="I50" s="110">
        <f t="shared" si="9"/>
        <v>0</v>
      </c>
      <c r="J50" s="98" t="str">
        <f t="shared" si="2"/>
        <v>F</v>
      </c>
      <c r="K50" s="110">
        <f t="shared" si="3"/>
        <v>0</v>
      </c>
      <c r="L50" s="98">
        <f>IF(ISNUMBER(A50),MARKAH!G47,"")</f>
        <v>0</v>
      </c>
      <c r="M50" s="110">
        <f t="shared" si="10"/>
        <v>0</v>
      </c>
      <c r="N50" s="98" t="str">
        <f t="shared" si="4"/>
        <v>F</v>
      </c>
      <c r="O50" s="110">
        <f t="shared" ref="O50:O60" si="19">IF(ISNUMBER(M50),VLOOKUP(M50,GradePoint,3),"")</f>
        <v>0</v>
      </c>
      <c r="P50" s="110">
        <f t="shared" ref="P50:P60" si="20">IF(ISNUMBER($A50),D50+H50+L50,"")</f>
        <v>0</v>
      </c>
      <c r="Q50" s="98">
        <f t="shared" ref="Q50:Q60" si="21">IF(ISNUMBER(P50),CEILING(P50,1),"")</f>
        <v>0</v>
      </c>
      <c r="R50" s="111" t="str">
        <f t="shared" si="6"/>
        <v/>
      </c>
      <c r="S50" s="111">
        <f t="shared" ref="S50:S60" si="22">IF(ISNUMBER(Q50),VLOOKUP(Q50,GradePoint,3),"")</f>
        <v>0</v>
      </c>
      <c r="T50" s="110">
        <f>IF(ISNUMBER(P50),MARKAH!I47,"")</f>
        <v>0</v>
      </c>
      <c r="U50" s="110">
        <f>IF(ISNUMBER(P50),MARKAH!J47,"")</f>
        <v>0</v>
      </c>
      <c r="V50" s="112">
        <f t="shared" ref="V50:V60" si="23">IF(ISNUMBER(U50),CEILING(SUM(T50:U50),1),"")</f>
        <v>0</v>
      </c>
    </row>
    <row r="51" spans="1:22">
      <c r="A51" s="109">
        <f>IF(ISBLANK(MARKAH!A48),"",MARKAH!A48)</f>
        <v>36</v>
      </c>
      <c r="B51" s="109" t="str">
        <f>IF(ISBLANK(MARKAH!C48),"",MARKAH!C48)</f>
        <v/>
      </c>
      <c r="C51" s="113" t="str">
        <f>IF(ISBLANK(MARKAH!D48),"",MARKAH!D48)</f>
        <v/>
      </c>
      <c r="D51" s="109">
        <f>IF(ISNUMBER(A51),MARKAH!E48,"")</f>
        <v>0</v>
      </c>
      <c r="E51" s="110">
        <f t="shared" si="8"/>
        <v>0</v>
      </c>
      <c r="F51" s="98" t="str">
        <f t="shared" si="0"/>
        <v>F</v>
      </c>
      <c r="G51" s="110">
        <f t="shared" si="1"/>
        <v>0</v>
      </c>
      <c r="H51" s="98">
        <f>IF(ISNUMBER(A51),MARKAH!F48,"")</f>
        <v>0</v>
      </c>
      <c r="I51" s="110">
        <f t="shared" si="9"/>
        <v>0</v>
      </c>
      <c r="J51" s="98" t="str">
        <f t="shared" si="2"/>
        <v>F</v>
      </c>
      <c r="K51" s="110">
        <f t="shared" si="3"/>
        <v>0</v>
      </c>
      <c r="L51" s="98">
        <f>IF(ISNUMBER(A51),MARKAH!G48,"")</f>
        <v>0</v>
      </c>
      <c r="M51" s="110">
        <f t="shared" si="10"/>
        <v>0</v>
      </c>
      <c r="N51" s="98" t="str">
        <f t="shared" si="4"/>
        <v>F</v>
      </c>
      <c r="O51" s="110">
        <f t="shared" si="19"/>
        <v>0</v>
      </c>
      <c r="P51" s="110">
        <f t="shared" si="20"/>
        <v>0</v>
      </c>
      <c r="Q51" s="98">
        <f t="shared" si="21"/>
        <v>0</v>
      </c>
      <c r="R51" s="111" t="str">
        <f t="shared" si="6"/>
        <v/>
      </c>
      <c r="S51" s="111">
        <f t="shared" si="22"/>
        <v>0</v>
      </c>
      <c r="T51" s="110">
        <f>IF(ISNUMBER(P51),MARKAH!I48,"")</f>
        <v>0</v>
      </c>
      <c r="U51" s="110">
        <f>IF(ISNUMBER(P51),MARKAH!J48,"")</f>
        <v>0</v>
      </c>
      <c r="V51" s="112">
        <f t="shared" si="23"/>
        <v>0</v>
      </c>
    </row>
    <row r="52" spans="1:22">
      <c r="A52" s="109">
        <f>IF(ISBLANK(MARKAH!A49),"",MARKAH!A49)</f>
        <v>37</v>
      </c>
      <c r="B52" s="109" t="str">
        <f>IF(ISBLANK(MARKAH!C49),"",MARKAH!C49)</f>
        <v/>
      </c>
      <c r="C52" s="113" t="str">
        <f>IF(ISBLANK(MARKAH!D49),"",MARKAH!D49)</f>
        <v/>
      </c>
      <c r="D52" s="109">
        <f>IF(ISNUMBER(A52),MARKAH!E49,"")</f>
        <v>0</v>
      </c>
      <c r="E52" s="110">
        <f t="shared" si="8"/>
        <v>0</v>
      </c>
      <c r="F52" s="98" t="str">
        <f t="shared" si="0"/>
        <v>F</v>
      </c>
      <c r="G52" s="110">
        <f t="shared" si="1"/>
        <v>0</v>
      </c>
      <c r="H52" s="98">
        <f>IF(ISNUMBER(A52),MARKAH!F49,"")</f>
        <v>0</v>
      </c>
      <c r="I52" s="110">
        <f t="shared" si="9"/>
        <v>0</v>
      </c>
      <c r="J52" s="98" t="str">
        <f t="shared" si="2"/>
        <v>F</v>
      </c>
      <c r="K52" s="110">
        <f t="shared" si="3"/>
        <v>0</v>
      </c>
      <c r="L52" s="98">
        <f>IF(ISNUMBER(A52),MARKAH!G49,"")</f>
        <v>0</v>
      </c>
      <c r="M52" s="110">
        <f t="shared" si="10"/>
        <v>0</v>
      </c>
      <c r="N52" s="98" t="str">
        <f t="shared" si="4"/>
        <v>F</v>
      </c>
      <c r="O52" s="110">
        <f t="shared" si="19"/>
        <v>0</v>
      </c>
      <c r="P52" s="110">
        <f t="shared" si="20"/>
        <v>0</v>
      </c>
      <c r="Q52" s="98">
        <f t="shared" si="21"/>
        <v>0</v>
      </c>
      <c r="R52" s="111" t="str">
        <f t="shared" si="6"/>
        <v/>
      </c>
      <c r="S52" s="111">
        <f t="shared" si="22"/>
        <v>0</v>
      </c>
      <c r="T52" s="110">
        <f>IF(ISNUMBER(P52),MARKAH!I49,"")</f>
        <v>0</v>
      </c>
      <c r="U52" s="110">
        <f>IF(ISNUMBER(P52),MARKAH!J49,"")</f>
        <v>0</v>
      </c>
      <c r="V52" s="112">
        <f t="shared" si="23"/>
        <v>0</v>
      </c>
    </row>
    <row r="53" spans="1:22">
      <c r="A53" s="109">
        <f>IF(ISBLANK(MARKAH!A50),"",MARKAH!A50)</f>
        <v>38</v>
      </c>
      <c r="B53" s="109" t="str">
        <f>IF(ISBLANK(MARKAH!C50),"",MARKAH!C50)</f>
        <v/>
      </c>
      <c r="C53" s="113" t="str">
        <f>IF(ISBLANK(MARKAH!D50),"",MARKAH!D50)</f>
        <v/>
      </c>
      <c r="D53" s="109">
        <f>IF(ISNUMBER(A53),MARKAH!E50,"")</f>
        <v>0</v>
      </c>
      <c r="E53" s="110">
        <f t="shared" si="8"/>
        <v>0</v>
      </c>
      <c r="F53" s="98" t="str">
        <f t="shared" si="0"/>
        <v>F</v>
      </c>
      <c r="G53" s="110">
        <f t="shared" si="1"/>
        <v>0</v>
      </c>
      <c r="H53" s="98">
        <f>IF(ISNUMBER(A53),MARKAH!F50,"")</f>
        <v>0</v>
      </c>
      <c r="I53" s="110">
        <f t="shared" si="9"/>
        <v>0</v>
      </c>
      <c r="J53" s="98" t="str">
        <f t="shared" si="2"/>
        <v>F</v>
      </c>
      <c r="K53" s="110">
        <f t="shared" si="3"/>
        <v>0</v>
      </c>
      <c r="L53" s="98">
        <f>IF(ISNUMBER(A53),MARKAH!G50,"")</f>
        <v>0</v>
      </c>
      <c r="M53" s="110">
        <f t="shared" si="10"/>
        <v>0</v>
      </c>
      <c r="N53" s="98" t="str">
        <f t="shared" si="4"/>
        <v>F</v>
      </c>
      <c r="O53" s="110">
        <f t="shared" si="19"/>
        <v>0</v>
      </c>
      <c r="P53" s="110">
        <f t="shared" si="20"/>
        <v>0</v>
      </c>
      <c r="Q53" s="98">
        <f t="shared" si="21"/>
        <v>0</v>
      </c>
      <c r="R53" s="111" t="str">
        <f t="shared" si="6"/>
        <v/>
      </c>
      <c r="S53" s="111">
        <f t="shared" si="22"/>
        <v>0</v>
      </c>
      <c r="T53" s="110">
        <f>IF(ISNUMBER(P53),MARKAH!I50,"")</f>
        <v>0</v>
      </c>
      <c r="U53" s="110">
        <f>IF(ISNUMBER(P53),MARKAH!J50,"")</f>
        <v>0</v>
      </c>
      <c r="V53" s="112">
        <f t="shared" si="23"/>
        <v>0</v>
      </c>
    </row>
    <row r="54" spans="1:22">
      <c r="A54" s="109">
        <f>IF(ISBLANK(MARKAH!A51),"",MARKAH!A51)</f>
        <v>39</v>
      </c>
      <c r="B54" s="109" t="str">
        <f>IF(ISBLANK(MARKAH!C51),"",MARKAH!C51)</f>
        <v/>
      </c>
      <c r="C54" s="113" t="str">
        <f>IF(ISBLANK(MARKAH!D51),"",MARKAH!D51)</f>
        <v/>
      </c>
      <c r="D54" s="109">
        <f>IF(ISNUMBER(A54),MARKAH!E51,"")</f>
        <v>0</v>
      </c>
      <c r="E54" s="110">
        <f t="shared" si="8"/>
        <v>0</v>
      </c>
      <c r="F54" s="98" t="str">
        <f t="shared" si="0"/>
        <v>F</v>
      </c>
      <c r="G54" s="110">
        <f t="shared" si="1"/>
        <v>0</v>
      </c>
      <c r="H54" s="98">
        <f>IF(ISNUMBER(A54),MARKAH!F51,"")</f>
        <v>0</v>
      </c>
      <c r="I54" s="110">
        <f t="shared" si="9"/>
        <v>0</v>
      </c>
      <c r="J54" s="98" t="str">
        <f t="shared" si="2"/>
        <v>F</v>
      </c>
      <c r="K54" s="110">
        <f t="shared" si="3"/>
        <v>0</v>
      </c>
      <c r="L54" s="98">
        <f>IF(ISNUMBER(A54),MARKAH!G51,"")</f>
        <v>0</v>
      </c>
      <c r="M54" s="110">
        <f t="shared" si="10"/>
        <v>0</v>
      </c>
      <c r="N54" s="98" t="str">
        <f t="shared" si="4"/>
        <v>F</v>
      </c>
      <c r="O54" s="110">
        <f t="shared" si="19"/>
        <v>0</v>
      </c>
      <c r="P54" s="110">
        <f t="shared" si="20"/>
        <v>0</v>
      </c>
      <c r="Q54" s="98">
        <f t="shared" si="21"/>
        <v>0</v>
      </c>
      <c r="R54" s="111" t="str">
        <f t="shared" si="6"/>
        <v/>
      </c>
      <c r="S54" s="111">
        <f t="shared" si="22"/>
        <v>0</v>
      </c>
      <c r="T54" s="110">
        <f>IF(ISNUMBER(P54),MARKAH!I51,"")</f>
        <v>0</v>
      </c>
      <c r="U54" s="110">
        <f>IF(ISNUMBER(P54),MARKAH!J51,"")</f>
        <v>0</v>
      </c>
      <c r="V54" s="112">
        <f t="shared" si="23"/>
        <v>0</v>
      </c>
    </row>
    <row r="55" spans="1:22">
      <c r="A55" s="109">
        <f>IF(ISBLANK(MARKAH!A52),"",MARKAH!A52)</f>
        <v>40</v>
      </c>
      <c r="B55" s="109" t="str">
        <f>IF(ISBLANK(MARKAH!C52),"",MARKAH!C52)</f>
        <v/>
      </c>
      <c r="C55" s="113" t="str">
        <f>IF(ISBLANK(MARKAH!D52),"",MARKAH!D52)</f>
        <v/>
      </c>
      <c r="D55" s="109">
        <f>IF(ISNUMBER(A55),MARKAH!E52,"")</f>
        <v>0</v>
      </c>
      <c r="E55" s="110">
        <f t="shared" si="8"/>
        <v>0</v>
      </c>
      <c r="F55" s="98" t="str">
        <f t="shared" si="0"/>
        <v>F</v>
      </c>
      <c r="G55" s="110">
        <f t="shared" si="1"/>
        <v>0</v>
      </c>
      <c r="H55" s="98">
        <f>IF(ISNUMBER(A55),MARKAH!F52,"")</f>
        <v>0</v>
      </c>
      <c r="I55" s="110">
        <f t="shared" si="9"/>
        <v>0</v>
      </c>
      <c r="J55" s="98" t="str">
        <f t="shared" si="2"/>
        <v>F</v>
      </c>
      <c r="K55" s="110">
        <f t="shared" si="3"/>
        <v>0</v>
      </c>
      <c r="L55" s="98">
        <f>IF(ISNUMBER(A55),MARKAH!G52,"")</f>
        <v>0</v>
      </c>
      <c r="M55" s="110">
        <f t="shared" si="10"/>
        <v>0</v>
      </c>
      <c r="N55" s="98" t="str">
        <f t="shared" si="4"/>
        <v>F</v>
      </c>
      <c r="O55" s="110">
        <f t="shared" si="19"/>
        <v>0</v>
      </c>
      <c r="P55" s="110">
        <f t="shared" si="20"/>
        <v>0</v>
      </c>
      <c r="Q55" s="98">
        <f t="shared" si="21"/>
        <v>0</v>
      </c>
      <c r="R55" s="111" t="str">
        <f t="shared" si="6"/>
        <v/>
      </c>
      <c r="S55" s="111">
        <f t="shared" si="22"/>
        <v>0</v>
      </c>
      <c r="T55" s="110">
        <f>IF(ISNUMBER(P55),MARKAH!I52,"")</f>
        <v>0</v>
      </c>
      <c r="U55" s="110">
        <f>IF(ISNUMBER(P55),MARKAH!J52,"")</f>
        <v>0</v>
      </c>
      <c r="V55" s="112">
        <f t="shared" si="23"/>
        <v>0</v>
      </c>
    </row>
    <row r="56" spans="1:22">
      <c r="A56" s="109">
        <f>IF(ISBLANK(MARKAH!A53),"",MARKAH!A53)</f>
        <v>41</v>
      </c>
      <c r="B56" s="109" t="str">
        <f>IF(ISBLANK(MARKAH!C53),"",MARKAH!C53)</f>
        <v/>
      </c>
      <c r="C56" s="113" t="str">
        <f>IF(ISBLANK(MARKAH!D53),"",MARKAH!D53)</f>
        <v/>
      </c>
      <c r="D56" s="109">
        <f>IF(ISNUMBER(A56),MARKAH!E53,"")</f>
        <v>0</v>
      </c>
      <c r="E56" s="110">
        <f t="shared" si="8"/>
        <v>0</v>
      </c>
      <c r="F56" s="98" t="str">
        <f t="shared" si="0"/>
        <v>F</v>
      </c>
      <c r="G56" s="110">
        <f t="shared" si="1"/>
        <v>0</v>
      </c>
      <c r="H56" s="98">
        <f>IF(ISNUMBER(A56),MARKAH!F53,"")</f>
        <v>0</v>
      </c>
      <c r="I56" s="110">
        <f t="shared" si="9"/>
        <v>0</v>
      </c>
      <c r="J56" s="98" t="str">
        <f t="shared" si="2"/>
        <v>F</v>
      </c>
      <c r="K56" s="110">
        <f t="shared" si="3"/>
        <v>0</v>
      </c>
      <c r="L56" s="98">
        <f>IF(ISNUMBER(A56),MARKAH!G53,"")</f>
        <v>0</v>
      </c>
      <c r="M56" s="110">
        <f t="shared" si="10"/>
        <v>0</v>
      </c>
      <c r="N56" s="98" t="str">
        <f t="shared" si="4"/>
        <v>F</v>
      </c>
      <c r="O56" s="110">
        <f t="shared" si="19"/>
        <v>0</v>
      </c>
      <c r="P56" s="110">
        <f t="shared" si="20"/>
        <v>0</v>
      </c>
      <c r="Q56" s="98">
        <f t="shared" si="21"/>
        <v>0</v>
      </c>
      <c r="R56" s="111" t="str">
        <f t="shared" si="6"/>
        <v/>
      </c>
      <c r="S56" s="111">
        <f t="shared" si="22"/>
        <v>0</v>
      </c>
      <c r="T56" s="110">
        <f>IF(ISNUMBER(P56),MARKAH!I53,"")</f>
        <v>0</v>
      </c>
      <c r="U56" s="110">
        <f>IF(ISNUMBER(P56),MARKAH!J53,"")</f>
        <v>0</v>
      </c>
      <c r="V56" s="112">
        <f t="shared" si="23"/>
        <v>0</v>
      </c>
    </row>
    <row r="57" spans="1:22">
      <c r="A57" s="109">
        <f>IF(ISBLANK(MARKAH!A54),"",MARKAH!A54)</f>
        <v>42</v>
      </c>
      <c r="B57" s="109" t="str">
        <f>IF(ISBLANK(MARKAH!C54),"",MARKAH!C54)</f>
        <v/>
      </c>
      <c r="C57" s="113" t="str">
        <f>IF(ISBLANK(MARKAH!D54),"",MARKAH!D54)</f>
        <v/>
      </c>
      <c r="D57" s="109">
        <f>IF(ISNUMBER(A57),MARKAH!E54,"")</f>
        <v>0</v>
      </c>
      <c r="E57" s="110">
        <f t="shared" si="8"/>
        <v>0</v>
      </c>
      <c r="F57" s="98" t="str">
        <f t="shared" si="0"/>
        <v>F</v>
      </c>
      <c r="G57" s="110">
        <f t="shared" si="1"/>
        <v>0</v>
      </c>
      <c r="H57" s="98">
        <f>IF(ISNUMBER(A57),MARKAH!F54,"")</f>
        <v>0</v>
      </c>
      <c r="I57" s="110">
        <f t="shared" si="9"/>
        <v>0</v>
      </c>
      <c r="J57" s="98" t="str">
        <f t="shared" si="2"/>
        <v>F</v>
      </c>
      <c r="K57" s="110">
        <f t="shared" si="3"/>
        <v>0</v>
      </c>
      <c r="L57" s="98">
        <f>IF(ISNUMBER(A57),MARKAH!G54,"")</f>
        <v>0</v>
      </c>
      <c r="M57" s="110">
        <f t="shared" si="10"/>
        <v>0</v>
      </c>
      <c r="N57" s="98" t="str">
        <f t="shared" si="4"/>
        <v>F</v>
      </c>
      <c r="O57" s="110">
        <f t="shared" si="19"/>
        <v>0</v>
      </c>
      <c r="P57" s="110">
        <f t="shared" si="20"/>
        <v>0</v>
      </c>
      <c r="Q57" s="98">
        <f t="shared" si="21"/>
        <v>0</v>
      </c>
      <c r="R57" s="111" t="str">
        <f t="shared" si="6"/>
        <v/>
      </c>
      <c r="S57" s="111">
        <f t="shared" si="22"/>
        <v>0</v>
      </c>
      <c r="T57" s="110">
        <f>IF(ISNUMBER(P57),MARKAH!I54,"")</f>
        <v>0</v>
      </c>
      <c r="U57" s="110">
        <f>IF(ISNUMBER(P57),MARKAH!J54,"")</f>
        <v>0</v>
      </c>
      <c r="V57" s="112">
        <f t="shared" si="23"/>
        <v>0</v>
      </c>
    </row>
    <row r="58" spans="1:22">
      <c r="A58" s="109">
        <f>IF(ISBLANK(MARKAH!A55),"",MARKAH!A55)</f>
        <v>43</v>
      </c>
      <c r="B58" s="109" t="str">
        <f>IF(ISBLANK(MARKAH!C55),"",MARKAH!C55)</f>
        <v/>
      </c>
      <c r="C58" s="113" t="str">
        <f>IF(ISBLANK(MARKAH!D55),"",MARKAH!D55)</f>
        <v/>
      </c>
      <c r="D58" s="109">
        <f>IF(ISNUMBER(A58),MARKAH!E55,"")</f>
        <v>0</v>
      </c>
      <c r="E58" s="110">
        <f t="shared" si="8"/>
        <v>0</v>
      </c>
      <c r="F58" s="98" t="str">
        <f t="shared" si="0"/>
        <v>F</v>
      </c>
      <c r="G58" s="110">
        <f t="shared" si="1"/>
        <v>0</v>
      </c>
      <c r="H58" s="98">
        <f>IF(ISNUMBER(A58),MARKAH!F55,"")</f>
        <v>0</v>
      </c>
      <c r="I58" s="110">
        <f t="shared" si="9"/>
        <v>0</v>
      </c>
      <c r="J58" s="98" t="str">
        <f t="shared" si="2"/>
        <v>F</v>
      </c>
      <c r="K58" s="110">
        <f t="shared" si="3"/>
        <v>0</v>
      </c>
      <c r="L58" s="98">
        <f>IF(ISNUMBER(A58),MARKAH!G55,"")</f>
        <v>0</v>
      </c>
      <c r="M58" s="110">
        <f t="shared" si="10"/>
        <v>0</v>
      </c>
      <c r="N58" s="98" t="str">
        <f t="shared" si="4"/>
        <v>F</v>
      </c>
      <c r="O58" s="110">
        <f t="shared" si="19"/>
        <v>0</v>
      </c>
      <c r="P58" s="110">
        <f t="shared" si="20"/>
        <v>0</v>
      </c>
      <c r="Q58" s="98">
        <f t="shared" si="21"/>
        <v>0</v>
      </c>
      <c r="R58" s="111" t="str">
        <f t="shared" si="6"/>
        <v/>
      </c>
      <c r="S58" s="111">
        <f t="shared" si="22"/>
        <v>0</v>
      </c>
      <c r="T58" s="110">
        <f>IF(ISNUMBER(P58),MARKAH!I55,"")</f>
        <v>0</v>
      </c>
      <c r="U58" s="110">
        <f>IF(ISNUMBER(P58),MARKAH!J55,"")</f>
        <v>0</v>
      </c>
      <c r="V58" s="112">
        <f t="shared" si="23"/>
        <v>0</v>
      </c>
    </row>
    <row r="59" spans="1:22">
      <c r="A59" s="109">
        <f>IF(ISBLANK(MARKAH!A56),"",MARKAH!A56)</f>
        <v>44</v>
      </c>
      <c r="B59" s="109" t="str">
        <f>IF(ISBLANK(MARKAH!C56),"",MARKAH!C56)</f>
        <v/>
      </c>
      <c r="C59" s="113" t="str">
        <f>IF(ISBLANK(MARKAH!D56),"",MARKAH!D56)</f>
        <v/>
      </c>
      <c r="D59" s="109">
        <f>IF(ISNUMBER(A59),MARKAH!E56,"")</f>
        <v>0</v>
      </c>
      <c r="E59" s="110">
        <f t="shared" si="8"/>
        <v>0</v>
      </c>
      <c r="F59" s="98" t="str">
        <f t="shared" si="0"/>
        <v>F</v>
      </c>
      <c r="G59" s="110">
        <f t="shared" si="1"/>
        <v>0</v>
      </c>
      <c r="H59" s="98">
        <f>IF(ISNUMBER(A59),MARKAH!F56,"")</f>
        <v>0</v>
      </c>
      <c r="I59" s="110">
        <f t="shared" si="9"/>
        <v>0</v>
      </c>
      <c r="J59" s="98" t="str">
        <f t="shared" si="2"/>
        <v>F</v>
      </c>
      <c r="K59" s="110">
        <f t="shared" si="3"/>
        <v>0</v>
      </c>
      <c r="L59" s="98">
        <f>IF(ISNUMBER(A59),MARKAH!G56,"")</f>
        <v>0</v>
      </c>
      <c r="M59" s="110">
        <f t="shared" si="10"/>
        <v>0</v>
      </c>
      <c r="N59" s="98" t="str">
        <f t="shared" si="4"/>
        <v>F</v>
      </c>
      <c r="O59" s="110">
        <f t="shared" si="19"/>
        <v>0</v>
      </c>
      <c r="P59" s="110">
        <f t="shared" si="20"/>
        <v>0</v>
      </c>
      <c r="Q59" s="98">
        <f t="shared" si="21"/>
        <v>0</v>
      </c>
      <c r="R59" s="111" t="str">
        <f t="shared" si="6"/>
        <v/>
      </c>
      <c r="S59" s="111">
        <f t="shared" si="22"/>
        <v>0</v>
      </c>
      <c r="T59" s="110">
        <f>IF(ISNUMBER(P59),MARKAH!I56,"")</f>
        <v>0</v>
      </c>
      <c r="U59" s="110">
        <f>IF(ISNUMBER(P59),MARKAH!J56,"")</f>
        <v>0</v>
      </c>
      <c r="V59" s="112">
        <f t="shared" si="23"/>
        <v>0</v>
      </c>
    </row>
    <row r="60" spans="1:22">
      <c r="A60" s="109">
        <f>IF(ISBLANK(MARKAH!A57),"",MARKAH!A57)</f>
        <v>45</v>
      </c>
      <c r="B60" s="109" t="str">
        <f>IF(ISBLANK(MARKAH!C57),"",MARKAH!C57)</f>
        <v/>
      </c>
      <c r="C60" s="113" t="str">
        <f>IF(ISBLANK(MARKAH!D57),"",MARKAH!D57)</f>
        <v/>
      </c>
      <c r="D60" s="109">
        <f>IF(ISNUMBER(A60),MARKAH!E57,"")</f>
        <v>0</v>
      </c>
      <c r="E60" s="110">
        <f t="shared" si="8"/>
        <v>0</v>
      </c>
      <c r="F60" s="98" t="str">
        <f t="shared" si="0"/>
        <v>F</v>
      </c>
      <c r="G60" s="110">
        <f t="shared" si="1"/>
        <v>0</v>
      </c>
      <c r="H60" s="98">
        <f>IF(ISNUMBER(A60),MARKAH!F57,"")</f>
        <v>0</v>
      </c>
      <c r="I60" s="110">
        <f t="shared" si="9"/>
        <v>0</v>
      </c>
      <c r="J60" s="98" t="str">
        <f t="shared" si="2"/>
        <v>F</v>
      </c>
      <c r="K60" s="110">
        <f t="shared" si="3"/>
        <v>0</v>
      </c>
      <c r="L60" s="98">
        <f>IF(ISNUMBER(A60),MARKAH!G57,"")</f>
        <v>0</v>
      </c>
      <c r="M60" s="110">
        <f t="shared" si="10"/>
        <v>0</v>
      </c>
      <c r="N60" s="98" t="str">
        <f t="shared" si="4"/>
        <v>F</v>
      </c>
      <c r="O60" s="110">
        <f t="shared" si="19"/>
        <v>0</v>
      </c>
      <c r="P60" s="110">
        <f t="shared" si="20"/>
        <v>0</v>
      </c>
      <c r="Q60" s="98">
        <f t="shared" si="21"/>
        <v>0</v>
      </c>
      <c r="R60" s="111" t="str">
        <f t="shared" si="6"/>
        <v/>
      </c>
      <c r="S60" s="111">
        <f t="shared" si="22"/>
        <v>0</v>
      </c>
      <c r="T60" s="110">
        <f>IF(ISNUMBER(P60),MARKAH!I57,"")</f>
        <v>0</v>
      </c>
      <c r="U60" s="110">
        <f>IF(ISNUMBER(P60),MARKAH!J57,"")</f>
        <v>0</v>
      </c>
      <c r="V60" s="112">
        <f t="shared" si="23"/>
        <v>0</v>
      </c>
    </row>
    <row r="61" spans="1:22">
      <c r="A61" s="109">
        <f>IF(ISBLANK(MARKAH!A58),"",MARKAH!A58)</f>
        <v>46</v>
      </c>
      <c r="B61" s="109" t="str">
        <f>IF(ISBLANK(MARKAH!C58),"",MARKAH!C58)</f>
        <v/>
      </c>
      <c r="C61" s="113" t="str">
        <f>IF(ISBLANK(MARKAH!D58),"",MARKAH!D58)</f>
        <v/>
      </c>
      <c r="D61" s="109">
        <f>IF(ISNUMBER(A61),MARKAH!E58,"")</f>
        <v>0</v>
      </c>
      <c r="E61" s="110">
        <f t="shared" ref="E61:E90" si="24">IF(ISNUMBER($A61),D61/D$15,"")</f>
        <v>0</v>
      </c>
      <c r="F61" s="98" t="str">
        <f t="shared" ref="F61:F90" si="25">IF(ISNUMBER(E61),VLOOKUP(E61,GradePoint,2),"")</f>
        <v>F</v>
      </c>
      <c r="G61" s="110">
        <f t="shared" ref="G61:G90" si="26">IF(ISNUMBER(E61),VLOOKUP(E61,GradePoint,3),"")</f>
        <v>0</v>
      </c>
      <c r="H61" s="98">
        <f>IF(ISNUMBER(A61),MARKAH!F58,"")</f>
        <v>0</v>
      </c>
      <c r="I61" s="110">
        <f t="shared" ref="I61:I90" si="27">IF(ISNUMBER($H61),H61/H$15,"")</f>
        <v>0</v>
      </c>
      <c r="J61" s="98" t="str">
        <f t="shared" ref="J61:J90" si="28">IF(ISNUMBER(I61),VLOOKUP(I61,GradePoint,2),"")</f>
        <v>F</v>
      </c>
      <c r="K61" s="110">
        <f t="shared" ref="K61:K90" si="29">IF(ISNUMBER(I61),VLOOKUP(I61,GradePoint,3),"")</f>
        <v>0</v>
      </c>
      <c r="L61" s="98">
        <f>IF(ISNUMBER(A61),MARKAH!G58,"")</f>
        <v>0</v>
      </c>
      <c r="M61" s="110">
        <f t="shared" ref="M61:M90" si="30">IF(ISNUMBER($L61),L61/L$15,"")</f>
        <v>0</v>
      </c>
      <c r="N61" s="98" t="str">
        <f t="shared" ref="N61:N90" si="31">IF(ISNUMBER(M61),VLOOKUP(M61,GradePoint,2),"")</f>
        <v>F</v>
      </c>
      <c r="O61" s="110">
        <f t="shared" ref="O61:O90" si="32">IF(ISNUMBER(M61),VLOOKUP(M61,GradePoint,3),"")</f>
        <v>0</v>
      </c>
      <c r="P61" s="110">
        <f t="shared" ref="P61:P90" si="33">IF(ISNUMBER($A61),D61+H61+L61,"")</f>
        <v>0</v>
      </c>
      <c r="Q61" s="98">
        <f t="shared" ref="Q61:Q90" si="34">IF(ISNUMBER(P61),CEILING(P61,1),"")</f>
        <v>0</v>
      </c>
      <c r="R61" s="111" t="str">
        <f t="shared" ref="R61:R90" si="35">IF(B61="","",IF(ISNUMBER(Q61),VLOOKUP(Q61,GradePoint,2),""))</f>
        <v/>
      </c>
      <c r="S61" s="111">
        <f t="shared" ref="S61:S90" si="36">IF(ISNUMBER(Q61),VLOOKUP(Q61,GradePoint,3),"")</f>
        <v>0</v>
      </c>
      <c r="T61" s="110">
        <f>IF(ISNUMBER(P61),MARKAH!I58,"")</f>
        <v>0</v>
      </c>
      <c r="U61" s="110">
        <f>IF(ISNUMBER(P61),MARKAH!J58,"")</f>
        <v>0</v>
      </c>
      <c r="V61" s="112">
        <f t="shared" ref="V61:V90" si="37">IF(ISNUMBER(U61),CEILING(SUM(T61:U61),1),"")</f>
        <v>0</v>
      </c>
    </row>
    <row r="62" spans="1:22">
      <c r="A62" s="109">
        <f>IF(ISBLANK(MARKAH!A59),"",MARKAH!A59)</f>
        <v>47</v>
      </c>
      <c r="B62" s="109" t="str">
        <f>IF(ISBLANK(MARKAH!C59),"",MARKAH!C59)</f>
        <v/>
      </c>
      <c r="C62" s="113" t="str">
        <f>IF(ISBLANK(MARKAH!D59),"",MARKAH!D59)</f>
        <v/>
      </c>
      <c r="D62" s="109">
        <f>IF(ISNUMBER(A62),MARKAH!E59,"")</f>
        <v>0</v>
      </c>
      <c r="E62" s="110">
        <f t="shared" si="24"/>
        <v>0</v>
      </c>
      <c r="F62" s="98" t="str">
        <f t="shared" si="25"/>
        <v>F</v>
      </c>
      <c r="G62" s="110">
        <f t="shared" si="26"/>
        <v>0</v>
      </c>
      <c r="H62" s="98">
        <f>IF(ISNUMBER(A62),MARKAH!F59,"")</f>
        <v>0</v>
      </c>
      <c r="I62" s="110">
        <f t="shared" si="27"/>
        <v>0</v>
      </c>
      <c r="J62" s="98" t="str">
        <f t="shared" si="28"/>
        <v>F</v>
      </c>
      <c r="K62" s="110">
        <f t="shared" si="29"/>
        <v>0</v>
      </c>
      <c r="L62" s="98">
        <f>IF(ISNUMBER(A62),MARKAH!G59,"")</f>
        <v>0</v>
      </c>
      <c r="M62" s="110">
        <f t="shared" si="30"/>
        <v>0</v>
      </c>
      <c r="N62" s="98" t="str">
        <f t="shared" si="31"/>
        <v>F</v>
      </c>
      <c r="O62" s="110">
        <f t="shared" si="32"/>
        <v>0</v>
      </c>
      <c r="P62" s="110">
        <f t="shared" si="33"/>
        <v>0</v>
      </c>
      <c r="Q62" s="98">
        <f t="shared" si="34"/>
        <v>0</v>
      </c>
      <c r="R62" s="111" t="str">
        <f t="shared" si="35"/>
        <v/>
      </c>
      <c r="S62" s="111">
        <f t="shared" si="36"/>
        <v>0</v>
      </c>
      <c r="T62" s="110">
        <f>IF(ISNUMBER(P62),MARKAH!I59,"")</f>
        <v>0</v>
      </c>
      <c r="U62" s="110">
        <f>IF(ISNUMBER(P62),MARKAH!J59,"")</f>
        <v>0</v>
      </c>
      <c r="V62" s="112">
        <f t="shared" si="37"/>
        <v>0</v>
      </c>
    </row>
    <row r="63" spans="1:22">
      <c r="A63" s="109">
        <f>IF(ISBLANK(MARKAH!A60),"",MARKAH!A60)</f>
        <v>48</v>
      </c>
      <c r="B63" s="109" t="str">
        <f>IF(ISBLANK(MARKAH!C60),"",MARKAH!C60)</f>
        <v/>
      </c>
      <c r="C63" s="113" t="str">
        <f>IF(ISBLANK(MARKAH!D60),"",MARKAH!D60)</f>
        <v/>
      </c>
      <c r="D63" s="109">
        <f>IF(ISNUMBER(A63),MARKAH!E60,"")</f>
        <v>0</v>
      </c>
      <c r="E63" s="110">
        <f t="shared" si="24"/>
        <v>0</v>
      </c>
      <c r="F63" s="98" t="str">
        <f t="shared" si="25"/>
        <v>F</v>
      </c>
      <c r="G63" s="110">
        <f t="shared" si="26"/>
        <v>0</v>
      </c>
      <c r="H63" s="98">
        <f>IF(ISNUMBER(A63),MARKAH!F60,"")</f>
        <v>0</v>
      </c>
      <c r="I63" s="110">
        <f t="shared" si="27"/>
        <v>0</v>
      </c>
      <c r="J63" s="98" t="str">
        <f t="shared" si="28"/>
        <v>F</v>
      </c>
      <c r="K63" s="110">
        <f t="shared" si="29"/>
        <v>0</v>
      </c>
      <c r="L63" s="98">
        <f>IF(ISNUMBER(A63),MARKAH!G60,"")</f>
        <v>0</v>
      </c>
      <c r="M63" s="110">
        <f t="shared" si="30"/>
        <v>0</v>
      </c>
      <c r="N63" s="98" t="str">
        <f t="shared" si="31"/>
        <v>F</v>
      </c>
      <c r="O63" s="110">
        <f t="shared" si="32"/>
        <v>0</v>
      </c>
      <c r="P63" s="110">
        <f t="shared" si="33"/>
        <v>0</v>
      </c>
      <c r="Q63" s="98">
        <f t="shared" si="34"/>
        <v>0</v>
      </c>
      <c r="R63" s="111" t="str">
        <f t="shared" si="35"/>
        <v/>
      </c>
      <c r="S63" s="111">
        <f t="shared" si="36"/>
        <v>0</v>
      </c>
      <c r="T63" s="110">
        <f>IF(ISNUMBER(P63),MARKAH!I60,"")</f>
        <v>0</v>
      </c>
      <c r="U63" s="110">
        <f>IF(ISNUMBER(P63),MARKAH!J60,"")</f>
        <v>0</v>
      </c>
      <c r="V63" s="112">
        <f t="shared" si="37"/>
        <v>0</v>
      </c>
    </row>
    <row r="64" spans="1:22">
      <c r="A64" s="109">
        <f>IF(ISBLANK(MARKAH!A61),"",MARKAH!A61)</f>
        <v>49</v>
      </c>
      <c r="B64" s="109" t="str">
        <f>IF(ISBLANK(MARKAH!C61),"",MARKAH!C61)</f>
        <v/>
      </c>
      <c r="C64" s="113" t="str">
        <f>IF(ISBLANK(MARKAH!D61),"",MARKAH!D61)</f>
        <v/>
      </c>
      <c r="D64" s="109">
        <f>IF(ISNUMBER(A64),MARKAH!E61,"")</f>
        <v>0</v>
      </c>
      <c r="E64" s="110">
        <f t="shared" si="24"/>
        <v>0</v>
      </c>
      <c r="F64" s="98" t="str">
        <f t="shared" si="25"/>
        <v>F</v>
      </c>
      <c r="G64" s="110">
        <f t="shared" si="26"/>
        <v>0</v>
      </c>
      <c r="H64" s="98">
        <f>IF(ISNUMBER(A64),MARKAH!F61,"")</f>
        <v>0</v>
      </c>
      <c r="I64" s="110">
        <f t="shared" si="27"/>
        <v>0</v>
      </c>
      <c r="J64" s="98" t="str">
        <f t="shared" si="28"/>
        <v>F</v>
      </c>
      <c r="K64" s="110">
        <f t="shared" si="29"/>
        <v>0</v>
      </c>
      <c r="L64" s="98">
        <f>IF(ISNUMBER(A64),MARKAH!G61,"")</f>
        <v>0</v>
      </c>
      <c r="M64" s="110">
        <f t="shared" si="30"/>
        <v>0</v>
      </c>
      <c r="N64" s="98" t="str">
        <f t="shared" si="31"/>
        <v>F</v>
      </c>
      <c r="O64" s="110">
        <f t="shared" si="32"/>
        <v>0</v>
      </c>
      <c r="P64" s="110">
        <f t="shared" si="33"/>
        <v>0</v>
      </c>
      <c r="Q64" s="98">
        <f t="shared" si="34"/>
        <v>0</v>
      </c>
      <c r="R64" s="111" t="str">
        <f t="shared" si="35"/>
        <v/>
      </c>
      <c r="S64" s="111">
        <f t="shared" si="36"/>
        <v>0</v>
      </c>
      <c r="T64" s="110">
        <f>IF(ISNUMBER(P64),MARKAH!I61,"")</f>
        <v>0</v>
      </c>
      <c r="U64" s="110">
        <f>IF(ISNUMBER(P64),MARKAH!J61,"")</f>
        <v>0</v>
      </c>
      <c r="V64" s="112">
        <f t="shared" si="37"/>
        <v>0</v>
      </c>
    </row>
    <row r="65" spans="1:22">
      <c r="A65" s="109">
        <f>IF(ISBLANK(MARKAH!A62),"",MARKAH!A62)</f>
        <v>50</v>
      </c>
      <c r="B65" s="109" t="str">
        <f>IF(ISBLANK(MARKAH!C62),"",MARKAH!C62)</f>
        <v/>
      </c>
      <c r="C65" s="113" t="str">
        <f>IF(ISBLANK(MARKAH!D62),"",MARKAH!D62)</f>
        <v/>
      </c>
      <c r="D65" s="109">
        <f>IF(ISNUMBER(A65),MARKAH!E62,"")</f>
        <v>0</v>
      </c>
      <c r="E65" s="110">
        <f t="shared" si="24"/>
        <v>0</v>
      </c>
      <c r="F65" s="98" t="str">
        <f t="shared" si="25"/>
        <v>F</v>
      </c>
      <c r="G65" s="110">
        <f t="shared" si="26"/>
        <v>0</v>
      </c>
      <c r="H65" s="98">
        <f>IF(ISNUMBER(A65),MARKAH!F62,"")</f>
        <v>0</v>
      </c>
      <c r="I65" s="110">
        <f t="shared" si="27"/>
        <v>0</v>
      </c>
      <c r="J65" s="98" t="str">
        <f t="shared" si="28"/>
        <v>F</v>
      </c>
      <c r="K65" s="110">
        <f t="shared" si="29"/>
        <v>0</v>
      </c>
      <c r="L65" s="98">
        <f>IF(ISNUMBER(A65),MARKAH!G62,"")</f>
        <v>0</v>
      </c>
      <c r="M65" s="110">
        <f t="shared" si="30"/>
        <v>0</v>
      </c>
      <c r="N65" s="98" t="str">
        <f t="shared" si="31"/>
        <v>F</v>
      </c>
      <c r="O65" s="110">
        <f t="shared" si="32"/>
        <v>0</v>
      </c>
      <c r="P65" s="110">
        <f t="shared" si="33"/>
        <v>0</v>
      </c>
      <c r="Q65" s="98">
        <f t="shared" si="34"/>
        <v>0</v>
      </c>
      <c r="R65" s="111" t="str">
        <f t="shared" si="35"/>
        <v/>
      </c>
      <c r="S65" s="111">
        <f t="shared" si="36"/>
        <v>0</v>
      </c>
      <c r="T65" s="110">
        <f>IF(ISNUMBER(P65),MARKAH!I62,"")</f>
        <v>0</v>
      </c>
      <c r="U65" s="110">
        <f>IF(ISNUMBER(P65),MARKAH!J62,"")</f>
        <v>0</v>
      </c>
      <c r="V65" s="112">
        <f t="shared" si="37"/>
        <v>0</v>
      </c>
    </row>
    <row r="66" spans="1:22">
      <c r="A66" s="109">
        <f>IF(ISBLANK(MARKAH!A63),"",MARKAH!A63)</f>
        <v>51</v>
      </c>
      <c r="B66" s="109" t="str">
        <f>IF(ISBLANK(MARKAH!C63),"",MARKAH!C63)</f>
        <v/>
      </c>
      <c r="C66" s="113" t="str">
        <f>IF(ISBLANK(MARKAH!D63),"",MARKAH!D63)</f>
        <v/>
      </c>
      <c r="D66" s="109">
        <f>IF(ISNUMBER(A66),MARKAH!E63,"")</f>
        <v>0</v>
      </c>
      <c r="E66" s="110">
        <f t="shared" si="24"/>
        <v>0</v>
      </c>
      <c r="F66" s="98" t="str">
        <f t="shared" si="25"/>
        <v>F</v>
      </c>
      <c r="G66" s="110">
        <f t="shared" si="26"/>
        <v>0</v>
      </c>
      <c r="H66" s="98">
        <f>IF(ISNUMBER(A66),MARKAH!F63,"")</f>
        <v>0</v>
      </c>
      <c r="I66" s="110">
        <f t="shared" si="27"/>
        <v>0</v>
      </c>
      <c r="J66" s="98" t="str">
        <f t="shared" si="28"/>
        <v>F</v>
      </c>
      <c r="K66" s="110">
        <f t="shared" si="29"/>
        <v>0</v>
      </c>
      <c r="L66" s="98">
        <f>IF(ISNUMBER(A66),MARKAH!G63,"")</f>
        <v>0</v>
      </c>
      <c r="M66" s="110">
        <f t="shared" si="30"/>
        <v>0</v>
      </c>
      <c r="N66" s="98" t="str">
        <f t="shared" si="31"/>
        <v>F</v>
      </c>
      <c r="O66" s="110">
        <f t="shared" si="32"/>
        <v>0</v>
      </c>
      <c r="P66" s="110">
        <f t="shared" si="33"/>
        <v>0</v>
      </c>
      <c r="Q66" s="98">
        <f t="shared" si="34"/>
        <v>0</v>
      </c>
      <c r="R66" s="111" t="str">
        <f t="shared" si="35"/>
        <v/>
      </c>
      <c r="S66" s="111">
        <f t="shared" si="36"/>
        <v>0</v>
      </c>
      <c r="T66" s="110">
        <f>IF(ISNUMBER(P66),MARKAH!I63,"")</f>
        <v>0</v>
      </c>
      <c r="U66" s="110">
        <f>IF(ISNUMBER(P66),MARKAH!J63,"")</f>
        <v>0</v>
      </c>
      <c r="V66" s="112">
        <f t="shared" si="37"/>
        <v>0</v>
      </c>
    </row>
    <row r="67" spans="1:22">
      <c r="A67" s="109">
        <f>IF(ISBLANK(MARKAH!A64),"",MARKAH!A64)</f>
        <v>52</v>
      </c>
      <c r="B67" s="109" t="str">
        <f>IF(ISBLANK(MARKAH!C64),"",MARKAH!C64)</f>
        <v/>
      </c>
      <c r="C67" s="113" t="str">
        <f>IF(ISBLANK(MARKAH!D64),"",MARKAH!D64)</f>
        <v/>
      </c>
      <c r="D67" s="109">
        <f>IF(ISNUMBER(A67),MARKAH!E64,"")</f>
        <v>0</v>
      </c>
      <c r="E67" s="110">
        <f t="shared" si="24"/>
        <v>0</v>
      </c>
      <c r="F67" s="98" t="str">
        <f t="shared" si="25"/>
        <v>F</v>
      </c>
      <c r="G67" s="110">
        <f t="shared" si="26"/>
        <v>0</v>
      </c>
      <c r="H67" s="98">
        <f>IF(ISNUMBER(A67),MARKAH!F64,"")</f>
        <v>0</v>
      </c>
      <c r="I67" s="110">
        <f t="shared" si="27"/>
        <v>0</v>
      </c>
      <c r="J67" s="98" t="str">
        <f t="shared" si="28"/>
        <v>F</v>
      </c>
      <c r="K67" s="110">
        <f t="shared" si="29"/>
        <v>0</v>
      </c>
      <c r="L67" s="98">
        <f>IF(ISNUMBER(A67),MARKAH!G64,"")</f>
        <v>0</v>
      </c>
      <c r="M67" s="110">
        <f t="shared" si="30"/>
        <v>0</v>
      </c>
      <c r="N67" s="98" t="str">
        <f t="shared" si="31"/>
        <v>F</v>
      </c>
      <c r="O67" s="110">
        <f t="shared" si="32"/>
        <v>0</v>
      </c>
      <c r="P67" s="110">
        <f t="shared" si="33"/>
        <v>0</v>
      </c>
      <c r="Q67" s="98">
        <f t="shared" si="34"/>
        <v>0</v>
      </c>
      <c r="R67" s="111" t="str">
        <f t="shared" si="35"/>
        <v/>
      </c>
      <c r="S67" s="111">
        <f t="shared" si="36"/>
        <v>0</v>
      </c>
      <c r="T67" s="110">
        <f>IF(ISNUMBER(P67),MARKAH!I64,"")</f>
        <v>0</v>
      </c>
      <c r="U67" s="110">
        <f>IF(ISNUMBER(P67),MARKAH!J64,"")</f>
        <v>0</v>
      </c>
      <c r="V67" s="112">
        <f t="shared" si="37"/>
        <v>0</v>
      </c>
    </row>
    <row r="68" spans="1:22">
      <c r="A68" s="109">
        <f>IF(ISBLANK(MARKAH!A65),"",MARKAH!A65)</f>
        <v>53</v>
      </c>
      <c r="B68" s="109" t="str">
        <f>IF(ISBLANK(MARKAH!C65),"",MARKAH!C65)</f>
        <v/>
      </c>
      <c r="C68" s="113" t="str">
        <f>IF(ISBLANK(MARKAH!D65),"",MARKAH!D65)</f>
        <v/>
      </c>
      <c r="D68" s="109">
        <f>IF(ISNUMBER(A68),MARKAH!E65,"")</f>
        <v>0</v>
      </c>
      <c r="E68" s="110">
        <f t="shared" si="24"/>
        <v>0</v>
      </c>
      <c r="F68" s="98" t="str">
        <f t="shared" si="25"/>
        <v>F</v>
      </c>
      <c r="G68" s="110">
        <f t="shared" si="26"/>
        <v>0</v>
      </c>
      <c r="H68" s="98">
        <f>IF(ISNUMBER(A68),MARKAH!F65,"")</f>
        <v>0</v>
      </c>
      <c r="I68" s="110">
        <f t="shared" si="27"/>
        <v>0</v>
      </c>
      <c r="J68" s="98" t="str">
        <f t="shared" si="28"/>
        <v>F</v>
      </c>
      <c r="K68" s="110">
        <f t="shared" si="29"/>
        <v>0</v>
      </c>
      <c r="L68" s="98">
        <f>IF(ISNUMBER(A68),MARKAH!G65,"")</f>
        <v>0</v>
      </c>
      <c r="M68" s="110">
        <f t="shared" si="30"/>
        <v>0</v>
      </c>
      <c r="N68" s="98" t="str">
        <f t="shared" si="31"/>
        <v>F</v>
      </c>
      <c r="O68" s="110">
        <f t="shared" si="32"/>
        <v>0</v>
      </c>
      <c r="P68" s="110">
        <f t="shared" si="33"/>
        <v>0</v>
      </c>
      <c r="Q68" s="98">
        <f t="shared" si="34"/>
        <v>0</v>
      </c>
      <c r="R68" s="111" t="str">
        <f t="shared" si="35"/>
        <v/>
      </c>
      <c r="S68" s="111">
        <f t="shared" si="36"/>
        <v>0</v>
      </c>
      <c r="T68" s="110">
        <f>IF(ISNUMBER(P68),MARKAH!I65,"")</f>
        <v>0</v>
      </c>
      <c r="U68" s="110">
        <f>IF(ISNUMBER(P68),MARKAH!J65,"")</f>
        <v>0</v>
      </c>
      <c r="V68" s="112">
        <f t="shared" si="37"/>
        <v>0</v>
      </c>
    </row>
    <row r="69" spans="1:22">
      <c r="A69" s="109">
        <f>IF(ISBLANK(MARKAH!A66),"",MARKAH!A66)</f>
        <v>54</v>
      </c>
      <c r="B69" s="109" t="str">
        <f>IF(ISBLANK(MARKAH!C66),"",MARKAH!C66)</f>
        <v/>
      </c>
      <c r="C69" s="113" t="str">
        <f>IF(ISBLANK(MARKAH!D66),"",MARKAH!D66)</f>
        <v/>
      </c>
      <c r="D69" s="109">
        <f>IF(ISNUMBER(A69),MARKAH!E66,"")</f>
        <v>0</v>
      </c>
      <c r="E69" s="110">
        <f t="shared" si="24"/>
        <v>0</v>
      </c>
      <c r="F69" s="98" t="str">
        <f t="shared" si="25"/>
        <v>F</v>
      </c>
      <c r="G69" s="110">
        <f t="shared" si="26"/>
        <v>0</v>
      </c>
      <c r="H69" s="98">
        <f>IF(ISNUMBER(A69),MARKAH!F66,"")</f>
        <v>0</v>
      </c>
      <c r="I69" s="110">
        <f t="shared" si="27"/>
        <v>0</v>
      </c>
      <c r="J69" s="98" t="str">
        <f t="shared" si="28"/>
        <v>F</v>
      </c>
      <c r="K69" s="110">
        <f t="shared" si="29"/>
        <v>0</v>
      </c>
      <c r="L69" s="98">
        <f>IF(ISNUMBER(A69),MARKAH!G66,"")</f>
        <v>0</v>
      </c>
      <c r="M69" s="110">
        <f t="shared" si="30"/>
        <v>0</v>
      </c>
      <c r="N69" s="98" t="str">
        <f t="shared" si="31"/>
        <v>F</v>
      </c>
      <c r="O69" s="110">
        <f t="shared" si="32"/>
        <v>0</v>
      </c>
      <c r="P69" s="110">
        <f t="shared" si="33"/>
        <v>0</v>
      </c>
      <c r="Q69" s="98">
        <f t="shared" si="34"/>
        <v>0</v>
      </c>
      <c r="R69" s="111" t="str">
        <f t="shared" si="35"/>
        <v/>
      </c>
      <c r="S69" s="111">
        <f t="shared" si="36"/>
        <v>0</v>
      </c>
      <c r="T69" s="110">
        <f>IF(ISNUMBER(P69),MARKAH!I66,"")</f>
        <v>0</v>
      </c>
      <c r="U69" s="110">
        <f>IF(ISNUMBER(P69),MARKAH!J66,"")</f>
        <v>0</v>
      </c>
      <c r="V69" s="112">
        <f t="shared" si="37"/>
        <v>0</v>
      </c>
    </row>
    <row r="70" spans="1:22">
      <c r="A70" s="109">
        <f>IF(ISBLANK(MARKAH!A67),"",MARKAH!A67)</f>
        <v>55</v>
      </c>
      <c r="B70" s="109" t="str">
        <f>IF(ISBLANK(MARKAH!C67),"",MARKAH!C67)</f>
        <v/>
      </c>
      <c r="C70" s="113" t="str">
        <f>IF(ISBLANK(MARKAH!D67),"",MARKAH!D67)</f>
        <v/>
      </c>
      <c r="D70" s="109">
        <f>IF(ISNUMBER(A70),MARKAH!E67,"")</f>
        <v>0</v>
      </c>
      <c r="E70" s="110">
        <f t="shared" si="24"/>
        <v>0</v>
      </c>
      <c r="F70" s="98" t="str">
        <f t="shared" si="25"/>
        <v>F</v>
      </c>
      <c r="G70" s="110">
        <f t="shared" si="26"/>
        <v>0</v>
      </c>
      <c r="H70" s="98">
        <f>IF(ISNUMBER(A70),MARKAH!F67,"")</f>
        <v>0</v>
      </c>
      <c r="I70" s="110">
        <f t="shared" si="27"/>
        <v>0</v>
      </c>
      <c r="J70" s="98" t="str">
        <f t="shared" si="28"/>
        <v>F</v>
      </c>
      <c r="K70" s="110">
        <f t="shared" si="29"/>
        <v>0</v>
      </c>
      <c r="L70" s="98">
        <f>IF(ISNUMBER(A70),MARKAH!G67,"")</f>
        <v>0</v>
      </c>
      <c r="M70" s="110">
        <f t="shared" si="30"/>
        <v>0</v>
      </c>
      <c r="N70" s="98" t="str">
        <f t="shared" si="31"/>
        <v>F</v>
      </c>
      <c r="O70" s="110">
        <f t="shared" si="32"/>
        <v>0</v>
      </c>
      <c r="P70" s="110">
        <f t="shared" si="33"/>
        <v>0</v>
      </c>
      <c r="Q70" s="98">
        <f t="shared" si="34"/>
        <v>0</v>
      </c>
      <c r="R70" s="111" t="str">
        <f t="shared" si="35"/>
        <v/>
      </c>
      <c r="S70" s="111">
        <f t="shared" si="36"/>
        <v>0</v>
      </c>
      <c r="T70" s="110">
        <f>IF(ISNUMBER(P70),MARKAH!I67,"")</f>
        <v>0</v>
      </c>
      <c r="U70" s="110">
        <f>IF(ISNUMBER(P70),MARKAH!J67,"")</f>
        <v>0</v>
      </c>
      <c r="V70" s="112">
        <f t="shared" si="37"/>
        <v>0</v>
      </c>
    </row>
    <row r="71" spans="1:22">
      <c r="A71" s="109">
        <f>IF(ISBLANK(MARKAH!A68),"",MARKAH!A68)</f>
        <v>56</v>
      </c>
      <c r="B71" s="109" t="str">
        <f>IF(ISBLANK(MARKAH!C68),"",MARKAH!C68)</f>
        <v/>
      </c>
      <c r="C71" s="113" t="str">
        <f>IF(ISBLANK(MARKAH!D68),"",MARKAH!D68)</f>
        <v/>
      </c>
      <c r="D71" s="109">
        <f>IF(ISNUMBER(A71),MARKAH!E68,"")</f>
        <v>0</v>
      </c>
      <c r="E71" s="110">
        <f t="shared" si="24"/>
        <v>0</v>
      </c>
      <c r="F71" s="98" t="str">
        <f t="shared" si="25"/>
        <v>F</v>
      </c>
      <c r="G71" s="110">
        <f t="shared" si="26"/>
        <v>0</v>
      </c>
      <c r="H71" s="98">
        <f>IF(ISNUMBER(A71),MARKAH!F68,"")</f>
        <v>0</v>
      </c>
      <c r="I71" s="110">
        <f t="shared" si="27"/>
        <v>0</v>
      </c>
      <c r="J71" s="98" t="str">
        <f t="shared" si="28"/>
        <v>F</v>
      </c>
      <c r="K71" s="110">
        <f t="shared" si="29"/>
        <v>0</v>
      </c>
      <c r="L71" s="98">
        <f>IF(ISNUMBER(A71),MARKAH!G68,"")</f>
        <v>0</v>
      </c>
      <c r="M71" s="110">
        <f t="shared" si="30"/>
        <v>0</v>
      </c>
      <c r="N71" s="98" t="str">
        <f t="shared" si="31"/>
        <v>F</v>
      </c>
      <c r="O71" s="110">
        <f t="shared" si="32"/>
        <v>0</v>
      </c>
      <c r="P71" s="110">
        <f t="shared" si="33"/>
        <v>0</v>
      </c>
      <c r="Q71" s="98">
        <f t="shared" si="34"/>
        <v>0</v>
      </c>
      <c r="R71" s="111" t="str">
        <f t="shared" si="35"/>
        <v/>
      </c>
      <c r="S71" s="111">
        <f t="shared" si="36"/>
        <v>0</v>
      </c>
      <c r="T71" s="110">
        <f>IF(ISNUMBER(P71),MARKAH!I68,"")</f>
        <v>0</v>
      </c>
      <c r="U71" s="110">
        <f>IF(ISNUMBER(P71),MARKAH!J68,"")</f>
        <v>0</v>
      </c>
      <c r="V71" s="112">
        <f t="shared" si="37"/>
        <v>0</v>
      </c>
    </row>
    <row r="72" spans="1:22">
      <c r="A72" s="109">
        <f>IF(ISBLANK(MARKAH!A69),"",MARKAH!A69)</f>
        <v>57</v>
      </c>
      <c r="B72" s="109" t="str">
        <f>IF(ISBLANK(MARKAH!C69),"",MARKAH!C69)</f>
        <v/>
      </c>
      <c r="C72" s="113" t="str">
        <f>IF(ISBLANK(MARKAH!D69),"",MARKAH!D69)</f>
        <v/>
      </c>
      <c r="D72" s="109">
        <f>IF(ISNUMBER(A72),MARKAH!E69,"")</f>
        <v>0</v>
      </c>
      <c r="E72" s="110">
        <f t="shared" si="24"/>
        <v>0</v>
      </c>
      <c r="F72" s="98" t="str">
        <f t="shared" si="25"/>
        <v>F</v>
      </c>
      <c r="G72" s="110">
        <f t="shared" si="26"/>
        <v>0</v>
      </c>
      <c r="H72" s="98">
        <f>IF(ISNUMBER(A72),MARKAH!F69,"")</f>
        <v>0</v>
      </c>
      <c r="I72" s="110">
        <f t="shared" si="27"/>
        <v>0</v>
      </c>
      <c r="J72" s="98" t="str">
        <f t="shared" si="28"/>
        <v>F</v>
      </c>
      <c r="K72" s="110">
        <f t="shared" si="29"/>
        <v>0</v>
      </c>
      <c r="L72" s="98">
        <f>IF(ISNUMBER(A72),MARKAH!G69,"")</f>
        <v>0</v>
      </c>
      <c r="M72" s="110">
        <f t="shared" si="30"/>
        <v>0</v>
      </c>
      <c r="N72" s="98" t="str">
        <f t="shared" si="31"/>
        <v>F</v>
      </c>
      <c r="O72" s="110">
        <f t="shared" si="32"/>
        <v>0</v>
      </c>
      <c r="P72" s="110">
        <f t="shared" si="33"/>
        <v>0</v>
      </c>
      <c r="Q72" s="98">
        <f t="shared" si="34"/>
        <v>0</v>
      </c>
      <c r="R72" s="111" t="str">
        <f t="shared" si="35"/>
        <v/>
      </c>
      <c r="S72" s="111">
        <f t="shared" si="36"/>
        <v>0</v>
      </c>
      <c r="T72" s="110">
        <f>IF(ISNUMBER(P72),MARKAH!I69,"")</f>
        <v>0</v>
      </c>
      <c r="U72" s="110">
        <f>IF(ISNUMBER(P72),MARKAH!J69,"")</f>
        <v>0</v>
      </c>
      <c r="V72" s="112">
        <f t="shared" si="37"/>
        <v>0</v>
      </c>
    </row>
    <row r="73" spans="1:22">
      <c r="A73" s="109">
        <f>IF(ISBLANK(MARKAH!A70),"",MARKAH!A70)</f>
        <v>58</v>
      </c>
      <c r="B73" s="109" t="str">
        <f>IF(ISBLANK(MARKAH!C70),"",MARKAH!C70)</f>
        <v/>
      </c>
      <c r="C73" s="113" t="str">
        <f>IF(ISBLANK(MARKAH!D70),"",MARKAH!D70)</f>
        <v/>
      </c>
      <c r="D73" s="109">
        <f>IF(ISNUMBER(A73),MARKAH!E70,"")</f>
        <v>0</v>
      </c>
      <c r="E73" s="110">
        <f t="shared" si="24"/>
        <v>0</v>
      </c>
      <c r="F73" s="98" t="str">
        <f t="shared" si="25"/>
        <v>F</v>
      </c>
      <c r="G73" s="110">
        <f t="shared" si="26"/>
        <v>0</v>
      </c>
      <c r="H73" s="98">
        <f>IF(ISNUMBER(A73),MARKAH!F70,"")</f>
        <v>0</v>
      </c>
      <c r="I73" s="110">
        <f t="shared" si="27"/>
        <v>0</v>
      </c>
      <c r="J73" s="98" t="str">
        <f t="shared" si="28"/>
        <v>F</v>
      </c>
      <c r="K73" s="110">
        <f t="shared" si="29"/>
        <v>0</v>
      </c>
      <c r="L73" s="98">
        <f>IF(ISNUMBER(A73),MARKAH!G70,"")</f>
        <v>0</v>
      </c>
      <c r="M73" s="110">
        <f t="shared" si="30"/>
        <v>0</v>
      </c>
      <c r="N73" s="98" t="str">
        <f t="shared" si="31"/>
        <v>F</v>
      </c>
      <c r="O73" s="110">
        <f t="shared" si="32"/>
        <v>0</v>
      </c>
      <c r="P73" s="110">
        <f t="shared" si="33"/>
        <v>0</v>
      </c>
      <c r="Q73" s="98">
        <f t="shared" si="34"/>
        <v>0</v>
      </c>
      <c r="R73" s="111" t="str">
        <f t="shared" si="35"/>
        <v/>
      </c>
      <c r="S73" s="111">
        <f t="shared" si="36"/>
        <v>0</v>
      </c>
      <c r="T73" s="110">
        <f>IF(ISNUMBER(P73),MARKAH!I70,"")</f>
        <v>0</v>
      </c>
      <c r="U73" s="110">
        <f>IF(ISNUMBER(P73),MARKAH!J70,"")</f>
        <v>0</v>
      </c>
      <c r="V73" s="112">
        <f t="shared" si="37"/>
        <v>0</v>
      </c>
    </row>
    <row r="74" spans="1:22">
      <c r="A74" s="109">
        <f>IF(ISBLANK(MARKAH!A71),"",MARKAH!A71)</f>
        <v>59</v>
      </c>
      <c r="B74" s="109" t="str">
        <f>IF(ISBLANK(MARKAH!C71),"",MARKAH!C71)</f>
        <v/>
      </c>
      <c r="C74" s="113" t="str">
        <f>IF(ISBLANK(MARKAH!D71),"",MARKAH!D71)</f>
        <v/>
      </c>
      <c r="D74" s="109">
        <f>IF(ISNUMBER(A74),MARKAH!E71,"")</f>
        <v>0</v>
      </c>
      <c r="E74" s="110">
        <f t="shared" si="24"/>
        <v>0</v>
      </c>
      <c r="F74" s="98" t="str">
        <f t="shared" si="25"/>
        <v>F</v>
      </c>
      <c r="G74" s="110">
        <f t="shared" si="26"/>
        <v>0</v>
      </c>
      <c r="H74" s="98">
        <f>IF(ISNUMBER(A74),MARKAH!F71,"")</f>
        <v>0</v>
      </c>
      <c r="I74" s="110">
        <f t="shared" si="27"/>
        <v>0</v>
      </c>
      <c r="J74" s="98" t="str">
        <f t="shared" si="28"/>
        <v>F</v>
      </c>
      <c r="K74" s="110">
        <f t="shared" si="29"/>
        <v>0</v>
      </c>
      <c r="L74" s="98">
        <f>IF(ISNUMBER(A74),MARKAH!G71,"")</f>
        <v>0</v>
      </c>
      <c r="M74" s="110">
        <f t="shared" si="30"/>
        <v>0</v>
      </c>
      <c r="N74" s="98" t="str">
        <f t="shared" si="31"/>
        <v>F</v>
      </c>
      <c r="O74" s="110">
        <f t="shared" si="32"/>
        <v>0</v>
      </c>
      <c r="P74" s="110">
        <f t="shared" si="33"/>
        <v>0</v>
      </c>
      <c r="Q74" s="98">
        <f t="shared" si="34"/>
        <v>0</v>
      </c>
      <c r="R74" s="111" t="str">
        <f t="shared" si="35"/>
        <v/>
      </c>
      <c r="S74" s="111">
        <f t="shared" si="36"/>
        <v>0</v>
      </c>
      <c r="T74" s="110">
        <f>IF(ISNUMBER(P74),MARKAH!I71,"")</f>
        <v>0</v>
      </c>
      <c r="U74" s="110">
        <f>IF(ISNUMBER(P74),MARKAH!J71,"")</f>
        <v>0</v>
      </c>
      <c r="V74" s="112">
        <f t="shared" si="37"/>
        <v>0</v>
      </c>
    </row>
    <row r="75" spans="1:22">
      <c r="A75" s="109">
        <f>IF(ISBLANK(MARKAH!A72),"",MARKAH!A72)</f>
        <v>60</v>
      </c>
      <c r="B75" s="109" t="str">
        <f>IF(ISBLANK(MARKAH!C72),"",MARKAH!C72)</f>
        <v/>
      </c>
      <c r="C75" s="113" t="str">
        <f>IF(ISBLANK(MARKAH!D72),"",MARKAH!D72)</f>
        <v/>
      </c>
      <c r="D75" s="109">
        <f>IF(ISNUMBER(A75),MARKAH!E72,"")</f>
        <v>0</v>
      </c>
      <c r="E75" s="110">
        <f t="shared" si="24"/>
        <v>0</v>
      </c>
      <c r="F75" s="98" t="str">
        <f t="shared" si="25"/>
        <v>F</v>
      </c>
      <c r="G75" s="110">
        <f t="shared" si="26"/>
        <v>0</v>
      </c>
      <c r="H75" s="98">
        <f>IF(ISNUMBER(A75),MARKAH!F72,"")</f>
        <v>0</v>
      </c>
      <c r="I75" s="110">
        <f t="shared" si="27"/>
        <v>0</v>
      </c>
      <c r="J75" s="98" t="str">
        <f t="shared" si="28"/>
        <v>F</v>
      </c>
      <c r="K75" s="110">
        <f t="shared" si="29"/>
        <v>0</v>
      </c>
      <c r="L75" s="98">
        <f>IF(ISNUMBER(A75),MARKAH!G72,"")</f>
        <v>0</v>
      </c>
      <c r="M75" s="110">
        <f t="shared" si="30"/>
        <v>0</v>
      </c>
      <c r="N75" s="98" t="str">
        <f t="shared" si="31"/>
        <v>F</v>
      </c>
      <c r="O75" s="110">
        <f t="shared" si="32"/>
        <v>0</v>
      </c>
      <c r="P75" s="110">
        <f t="shared" si="33"/>
        <v>0</v>
      </c>
      <c r="Q75" s="98">
        <f t="shared" si="34"/>
        <v>0</v>
      </c>
      <c r="R75" s="111" t="str">
        <f t="shared" si="35"/>
        <v/>
      </c>
      <c r="S75" s="111">
        <f t="shared" si="36"/>
        <v>0</v>
      </c>
      <c r="T75" s="110">
        <f>IF(ISNUMBER(P75),MARKAH!I72,"")</f>
        <v>0</v>
      </c>
      <c r="U75" s="110">
        <f>IF(ISNUMBER(P75),MARKAH!J72,"")</f>
        <v>0</v>
      </c>
      <c r="V75" s="112">
        <f t="shared" si="37"/>
        <v>0</v>
      </c>
    </row>
    <row r="76" spans="1:22">
      <c r="A76" s="109">
        <f>IF(ISBLANK(MARKAH!A73),"",MARKAH!A73)</f>
        <v>61</v>
      </c>
      <c r="B76" s="109" t="str">
        <f>IF(ISBLANK(MARKAH!C73),"",MARKAH!C73)</f>
        <v/>
      </c>
      <c r="C76" s="113" t="str">
        <f>IF(ISBLANK(MARKAH!D73),"",MARKAH!D73)</f>
        <v/>
      </c>
      <c r="D76" s="109">
        <f>IF(ISNUMBER(A76),MARKAH!E73,"")</f>
        <v>0</v>
      </c>
      <c r="E76" s="110">
        <f t="shared" si="24"/>
        <v>0</v>
      </c>
      <c r="F76" s="98" t="str">
        <f t="shared" si="25"/>
        <v>F</v>
      </c>
      <c r="G76" s="110">
        <f t="shared" si="26"/>
        <v>0</v>
      </c>
      <c r="H76" s="98">
        <f>IF(ISNUMBER(A76),MARKAH!F73,"")</f>
        <v>0</v>
      </c>
      <c r="I76" s="110">
        <f t="shared" si="27"/>
        <v>0</v>
      </c>
      <c r="J76" s="98" t="str">
        <f t="shared" si="28"/>
        <v>F</v>
      </c>
      <c r="K76" s="110">
        <f t="shared" si="29"/>
        <v>0</v>
      </c>
      <c r="L76" s="98">
        <f>IF(ISNUMBER(A76),MARKAH!G73,"")</f>
        <v>0</v>
      </c>
      <c r="M76" s="110">
        <f t="shared" si="30"/>
        <v>0</v>
      </c>
      <c r="N76" s="98" t="str">
        <f t="shared" si="31"/>
        <v>F</v>
      </c>
      <c r="O76" s="110">
        <f t="shared" si="32"/>
        <v>0</v>
      </c>
      <c r="P76" s="110">
        <f t="shared" si="33"/>
        <v>0</v>
      </c>
      <c r="Q76" s="98">
        <f t="shared" si="34"/>
        <v>0</v>
      </c>
      <c r="R76" s="111" t="str">
        <f t="shared" si="35"/>
        <v/>
      </c>
      <c r="S76" s="111">
        <f t="shared" si="36"/>
        <v>0</v>
      </c>
      <c r="T76" s="110">
        <f>IF(ISNUMBER(P76),MARKAH!I73,"")</f>
        <v>0</v>
      </c>
      <c r="U76" s="110">
        <f>IF(ISNUMBER(P76),MARKAH!J73,"")</f>
        <v>0</v>
      </c>
      <c r="V76" s="112">
        <f t="shared" si="37"/>
        <v>0</v>
      </c>
    </row>
    <row r="77" spans="1:22">
      <c r="A77" s="109">
        <f>IF(ISBLANK(MARKAH!A74),"",MARKAH!A74)</f>
        <v>62</v>
      </c>
      <c r="B77" s="109" t="str">
        <f>IF(ISBLANK(MARKAH!C74),"",MARKAH!C74)</f>
        <v/>
      </c>
      <c r="C77" s="113" t="str">
        <f>IF(ISBLANK(MARKAH!D74),"",MARKAH!D74)</f>
        <v/>
      </c>
      <c r="D77" s="109">
        <f>IF(ISNUMBER(A77),MARKAH!E74,"")</f>
        <v>0</v>
      </c>
      <c r="E77" s="110">
        <f t="shared" si="24"/>
        <v>0</v>
      </c>
      <c r="F77" s="98" t="str">
        <f t="shared" si="25"/>
        <v>F</v>
      </c>
      <c r="G77" s="110">
        <f t="shared" si="26"/>
        <v>0</v>
      </c>
      <c r="H77" s="98">
        <f>IF(ISNUMBER(A77),MARKAH!F74,"")</f>
        <v>0</v>
      </c>
      <c r="I77" s="110">
        <f t="shared" si="27"/>
        <v>0</v>
      </c>
      <c r="J77" s="98" t="str">
        <f t="shared" si="28"/>
        <v>F</v>
      </c>
      <c r="K77" s="110">
        <f t="shared" si="29"/>
        <v>0</v>
      </c>
      <c r="L77" s="98">
        <f>IF(ISNUMBER(A77),MARKAH!G74,"")</f>
        <v>0</v>
      </c>
      <c r="M77" s="110">
        <f t="shared" si="30"/>
        <v>0</v>
      </c>
      <c r="N77" s="98" t="str">
        <f t="shared" si="31"/>
        <v>F</v>
      </c>
      <c r="O77" s="110">
        <f t="shared" si="32"/>
        <v>0</v>
      </c>
      <c r="P77" s="110">
        <f t="shared" si="33"/>
        <v>0</v>
      </c>
      <c r="Q77" s="98">
        <f t="shared" si="34"/>
        <v>0</v>
      </c>
      <c r="R77" s="111" t="str">
        <f t="shared" si="35"/>
        <v/>
      </c>
      <c r="S77" s="111">
        <f t="shared" si="36"/>
        <v>0</v>
      </c>
      <c r="T77" s="110">
        <f>IF(ISNUMBER(P77),MARKAH!I74,"")</f>
        <v>0</v>
      </c>
      <c r="U77" s="110">
        <f>IF(ISNUMBER(P77),MARKAH!J74,"")</f>
        <v>0</v>
      </c>
      <c r="V77" s="112">
        <f t="shared" si="37"/>
        <v>0</v>
      </c>
    </row>
    <row r="78" spans="1:22">
      <c r="A78" s="109">
        <f>IF(ISBLANK(MARKAH!A75),"",MARKAH!A75)</f>
        <v>63</v>
      </c>
      <c r="B78" s="109" t="str">
        <f>IF(ISBLANK(MARKAH!C75),"",MARKAH!C75)</f>
        <v/>
      </c>
      <c r="C78" s="113" t="str">
        <f>IF(ISBLANK(MARKAH!D75),"",MARKAH!D75)</f>
        <v/>
      </c>
      <c r="D78" s="109">
        <f>IF(ISNUMBER(A78),MARKAH!E75,"")</f>
        <v>0</v>
      </c>
      <c r="E78" s="110">
        <f t="shared" si="24"/>
        <v>0</v>
      </c>
      <c r="F78" s="98" t="str">
        <f t="shared" si="25"/>
        <v>F</v>
      </c>
      <c r="G78" s="110">
        <f t="shared" si="26"/>
        <v>0</v>
      </c>
      <c r="H78" s="98">
        <f>IF(ISNUMBER(A78),MARKAH!F75,"")</f>
        <v>0</v>
      </c>
      <c r="I78" s="110">
        <f t="shared" si="27"/>
        <v>0</v>
      </c>
      <c r="J78" s="98" t="str">
        <f t="shared" si="28"/>
        <v>F</v>
      </c>
      <c r="K78" s="110">
        <f t="shared" si="29"/>
        <v>0</v>
      </c>
      <c r="L78" s="98">
        <f>IF(ISNUMBER(A78),MARKAH!G75,"")</f>
        <v>0</v>
      </c>
      <c r="M78" s="110">
        <f t="shared" si="30"/>
        <v>0</v>
      </c>
      <c r="N78" s="98" t="str">
        <f t="shared" si="31"/>
        <v>F</v>
      </c>
      <c r="O78" s="110">
        <f t="shared" si="32"/>
        <v>0</v>
      </c>
      <c r="P78" s="110">
        <f t="shared" si="33"/>
        <v>0</v>
      </c>
      <c r="Q78" s="98">
        <f t="shared" si="34"/>
        <v>0</v>
      </c>
      <c r="R78" s="111" t="str">
        <f t="shared" si="35"/>
        <v/>
      </c>
      <c r="S78" s="111">
        <f t="shared" si="36"/>
        <v>0</v>
      </c>
      <c r="T78" s="110">
        <f>IF(ISNUMBER(P78),MARKAH!I75,"")</f>
        <v>0</v>
      </c>
      <c r="U78" s="110">
        <f>IF(ISNUMBER(P78),MARKAH!J75,"")</f>
        <v>0</v>
      </c>
      <c r="V78" s="112">
        <f t="shared" si="37"/>
        <v>0</v>
      </c>
    </row>
    <row r="79" spans="1:22">
      <c r="A79" s="109">
        <f>IF(ISBLANK(MARKAH!A76),"",MARKAH!A76)</f>
        <v>64</v>
      </c>
      <c r="B79" s="109" t="str">
        <f>IF(ISBLANK(MARKAH!C76),"",MARKAH!C76)</f>
        <v/>
      </c>
      <c r="C79" s="113" t="str">
        <f>IF(ISBLANK(MARKAH!D76),"",MARKAH!D76)</f>
        <v/>
      </c>
      <c r="D79" s="109">
        <f>IF(ISNUMBER(A79),MARKAH!E76,"")</f>
        <v>0</v>
      </c>
      <c r="E79" s="110">
        <f t="shared" si="24"/>
        <v>0</v>
      </c>
      <c r="F79" s="98" t="str">
        <f t="shared" si="25"/>
        <v>F</v>
      </c>
      <c r="G79" s="110">
        <f t="shared" si="26"/>
        <v>0</v>
      </c>
      <c r="H79" s="98">
        <f>IF(ISNUMBER(A79),MARKAH!F76,"")</f>
        <v>0</v>
      </c>
      <c r="I79" s="110">
        <f t="shared" si="27"/>
        <v>0</v>
      </c>
      <c r="J79" s="98" t="str">
        <f t="shared" si="28"/>
        <v>F</v>
      </c>
      <c r="K79" s="110">
        <f t="shared" si="29"/>
        <v>0</v>
      </c>
      <c r="L79" s="98">
        <f>IF(ISNUMBER(A79),MARKAH!G76,"")</f>
        <v>0</v>
      </c>
      <c r="M79" s="110">
        <f t="shared" si="30"/>
        <v>0</v>
      </c>
      <c r="N79" s="98" t="str">
        <f t="shared" si="31"/>
        <v>F</v>
      </c>
      <c r="O79" s="110">
        <f t="shared" si="32"/>
        <v>0</v>
      </c>
      <c r="P79" s="110">
        <f t="shared" si="33"/>
        <v>0</v>
      </c>
      <c r="Q79" s="98">
        <f t="shared" si="34"/>
        <v>0</v>
      </c>
      <c r="R79" s="111" t="str">
        <f t="shared" si="35"/>
        <v/>
      </c>
      <c r="S79" s="111">
        <f t="shared" si="36"/>
        <v>0</v>
      </c>
      <c r="T79" s="110">
        <f>IF(ISNUMBER(P79),MARKAH!I76,"")</f>
        <v>0</v>
      </c>
      <c r="U79" s="110">
        <f>IF(ISNUMBER(P79),MARKAH!J76,"")</f>
        <v>0</v>
      </c>
      <c r="V79" s="112">
        <f t="shared" si="37"/>
        <v>0</v>
      </c>
    </row>
    <row r="80" spans="1:22">
      <c r="A80" s="109">
        <f>IF(ISBLANK(MARKAH!A77),"",MARKAH!A77)</f>
        <v>65</v>
      </c>
      <c r="B80" s="109" t="str">
        <f>IF(ISBLANK(MARKAH!C77),"",MARKAH!C77)</f>
        <v/>
      </c>
      <c r="C80" s="113" t="str">
        <f>IF(ISBLANK(MARKAH!D77),"",MARKAH!D77)</f>
        <v/>
      </c>
      <c r="D80" s="109">
        <f>IF(ISNUMBER(A80),MARKAH!E77,"")</f>
        <v>0</v>
      </c>
      <c r="E80" s="110">
        <f t="shared" si="24"/>
        <v>0</v>
      </c>
      <c r="F80" s="98" t="str">
        <f t="shared" si="25"/>
        <v>F</v>
      </c>
      <c r="G80" s="110">
        <f t="shared" si="26"/>
        <v>0</v>
      </c>
      <c r="H80" s="98">
        <f>IF(ISNUMBER(A80),MARKAH!F77,"")</f>
        <v>0</v>
      </c>
      <c r="I80" s="110">
        <f t="shared" si="27"/>
        <v>0</v>
      </c>
      <c r="J80" s="98" t="str">
        <f t="shared" si="28"/>
        <v>F</v>
      </c>
      <c r="K80" s="110">
        <f t="shared" si="29"/>
        <v>0</v>
      </c>
      <c r="L80" s="98">
        <f>IF(ISNUMBER(A80),MARKAH!G77,"")</f>
        <v>0</v>
      </c>
      <c r="M80" s="110">
        <f t="shared" si="30"/>
        <v>0</v>
      </c>
      <c r="N80" s="98" t="str">
        <f t="shared" si="31"/>
        <v>F</v>
      </c>
      <c r="O80" s="110">
        <f t="shared" si="32"/>
        <v>0</v>
      </c>
      <c r="P80" s="110">
        <f t="shared" si="33"/>
        <v>0</v>
      </c>
      <c r="Q80" s="98">
        <f t="shared" si="34"/>
        <v>0</v>
      </c>
      <c r="R80" s="111" t="str">
        <f t="shared" si="35"/>
        <v/>
      </c>
      <c r="S80" s="111">
        <f t="shared" si="36"/>
        <v>0</v>
      </c>
      <c r="T80" s="110">
        <f>IF(ISNUMBER(P80),MARKAH!I77,"")</f>
        <v>0</v>
      </c>
      <c r="U80" s="110">
        <f>IF(ISNUMBER(P80),MARKAH!J77,"")</f>
        <v>0</v>
      </c>
      <c r="V80" s="112">
        <f t="shared" si="37"/>
        <v>0</v>
      </c>
    </row>
    <row r="81" spans="1:22">
      <c r="A81" s="109">
        <f>IF(ISBLANK(MARKAH!A78),"",MARKAH!A78)</f>
        <v>66</v>
      </c>
      <c r="B81" s="109" t="str">
        <f>IF(ISBLANK(MARKAH!C78),"",MARKAH!C78)</f>
        <v/>
      </c>
      <c r="C81" s="113" t="str">
        <f>IF(ISBLANK(MARKAH!D78),"",MARKAH!D78)</f>
        <v/>
      </c>
      <c r="D81" s="109">
        <f>IF(ISNUMBER(A81),MARKAH!E78,"")</f>
        <v>0</v>
      </c>
      <c r="E81" s="110">
        <f t="shared" si="24"/>
        <v>0</v>
      </c>
      <c r="F81" s="98" t="str">
        <f t="shared" si="25"/>
        <v>F</v>
      </c>
      <c r="G81" s="110">
        <f t="shared" si="26"/>
        <v>0</v>
      </c>
      <c r="H81" s="98">
        <f>IF(ISNUMBER(A81),MARKAH!F78,"")</f>
        <v>0</v>
      </c>
      <c r="I81" s="110">
        <f t="shared" si="27"/>
        <v>0</v>
      </c>
      <c r="J81" s="98" t="str">
        <f t="shared" si="28"/>
        <v>F</v>
      </c>
      <c r="K81" s="110">
        <f t="shared" si="29"/>
        <v>0</v>
      </c>
      <c r="L81" s="98">
        <f>IF(ISNUMBER(A81),MARKAH!G78,"")</f>
        <v>0</v>
      </c>
      <c r="M81" s="110">
        <f t="shared" si="30"/>
        <v>0</v>
      </c>
      <c r="N81" s="98" t="str">
        <f t="shared" si="31"/>
        <v>F</v>
      </c>
      <c r="O81" s="110">
        <f t="shared" si="32"/>
        <v>0</v>
      </c>
      <c r="P81" s="110">
        <f t="shared" si="33"/>
        <v>0</v>
      </c>
      <c r="Q81" s="98">
        <f t="shared" si="34"/>
        <v>0</v>
      </c>
      <c r="R81" s="111" t="str">
        <f t="shared" si="35"/>
        <v/>
      </c>
      <c r="S81" s="111">
        <f t="shared" si="36"/>
        <v>0</v>
      </c>
      <c r="T81" s="110">
        <f>IF(ISNUMBER(P81),MARKAH!I78,"")</f>
        <v>0</v>
      </c>
      <c r="U81" s="110">
        <f>IF(ISNUMBER(P81),MARKAH!J78,"")</f>
        <v>0</v>
      </c>
      <c r="V81" s="112">
        <f t="shared" si="37"/>
        <v>0</v>
      </c>
    </row>
    <row r="82" spans="1:22">
      <c r="A82" s="109">
        <f>IF(ISBLANK(MARKAH!A79),"",MARKAH!A79)</f>
        <v>67</v>
      </c>
      <c r="B82" s="109" t="str">
        <f>IF(ISBLANK(MARKAH!C79),"",MARKAH!C79)</f>
        <v/>
      </c>
      <c r="C82" s="113" t="str">
        <f>IF(ISBLANK(MARKAH!D79),"",MARKAH!D79)</f>
        <v/>
      </c>
      <c r="D82" s="109">
        <f>IF(ISNUMBER(A82),MARKAH!E79,"")</f>
        <v>0</v>
      </c>
      <c r="E82" s="110">
        <f t="shared" si="24"/>
        <v>0</v>
      </c>
      <c r="F82" s="98" t="str">
        <f t="shared" si="25"/>
        <v>F</v>
      </c>
      <c r="G82" s="110">
        <f t="shared" si="26"/>
        <v>0</v>
      </c>
      <c r="H82" s="98">
        <f>IF(ISNUMBER(A82),MARKAH!F79,"")</f>
        <v>0</v>
      </c>
      <c r="I82" s="110">
        <f t="shared" si="27"/>
        <v>0</v>
      </c>
      <c r="J82" s="98" t="str">
        <f t="shared" si="28"/>
        <v>F</v>
      </c>
      <c r="K82" s="110">
        <f t="shared" si="29"/>
        <v>0</v>
      </c>
      <c r="L82" s="98">
        <f>IF(ISNUMBER(A82),MARKAH!G79,"")</f>
        <v>0</v>
      </c>
      <c r="M82" s="110">
        <f t="shared" si="30"/>
        <v>0</v>
      </c>
      <c r="N82" s="98" t="str">
        <f t="shared" si="31"/>
        <v>F</v>
      </c>
      <c r="O82" s="110">
        <f t="shared" si="32"/>
        <v>0</v>
      </c>
      <c r="P82" s="110">
        <f t="shared" si="33"/>
        <v>0</v>
      </c>
      <c r="Q82" s="98">
        <f t="shared" si="34"/>
        <v>0</v>
      </c>
      <c r="R82" s="111" t="str">
        <f t="shared" si="35"/>
        <v/>
      </c>
      <c r="S82" s="111">
        <f t="shared" si="36"/>
        <v>0</v>
      </c>
      <c r="T82" s="110">
        <f>IF(ISNUMBER(P82),MARKAH!I79,"")</f>
        <v>0</v>
      </c>
      <c r="U82" s="110">
        <f>IF(ISNUMBER(P82),MARKAH!J79,"")</f>
        <v>0</v>
      </c>
      <c r="V82" s="112">
        <f t="shared" si="37"/>
        <v>0</v>
      </c>
    </row>
    <row r="83" spans="1:22">
      <c r="A83" s="109">
        <f>IF(ISBLANK(MARKAH!A80),"",MARKAH!A80)</f>
        <v>68</v>
      </c>
      <c r="B83" s="109" t="str">
        <f>IF(ISBLANK(MARKAH!C80),"",MARKAH!C80)</f>
        <v/>
      </c>
      <c r="C83" s="113" t="str">
        <f>IF(ISBLANK(MARKAH!D80),"",MARKAH!D80)</f>
        <v/>
      </c>
      <c r="D83" s="109">
        <f>IF(ISNUMBER(A83),MARKAH!E80,"")</f>
        <v>0</v>
      </c>
      <c r="E83" s="110">
        <f t="shared" si="24"/>
        <v>0</v>
      </c>
      <c r="F83" s="98" t="str">
        <f t="shared" si="25"/>
        <v>F</v>
      </c>
      <c r="G83" s="110">
        <f t="shared" si="26"/>
        <v>0</v>
      </c>
      <c r="H83" s="98">
        <f>IF(ISNUMBER(A83),MARKAH!F80,"")</f>
        <v>0</v>
      </c>
      <c r="I83" s="110">
        <f t="shared" si="27"/>
        <v>0</v>
      </c>
      <c r="J83" s="98" t="str">
        <f t="shared" si="28"/>
        <v>F</v>
      </c>
      <c r="K83" s="110">
        <f t="shared" si="29"/>
        <v>0</v>
      </c>
      <c r="L83" s="98">
        <f>IF(ISNUMBER(A83),MARKAH!G80,"")</f>
        <v>0</v>
      </c>
      <c r="M83" s="110">
        <f t="shared" si="30"/>
        <v>0</v>
      </c>
      <c r="N83" s="98" t="str">
        <f t="shared" si="31"/>
        <v>F</v>
      </c>
      <c r="O83" s="110">
        <f t="shared" si="32"/>
        <v>0</v>
      </c>
      <c r="P83" s="110">
        <f t="shared" si="33"/>
        <v>0</v>
      </c>
      <c r="Q83" s="98">
        <f t="shared" si="34"/>
        <v>0</v>
      </c>
      <c r="R83" s="111" t="str">
        <f t="shared" si="35"/>
        <v/>
      </c>
      <c r="S83" s="111">
        <f t="shared" si="36"/>
        <v>0</v>
      </c>
      <c r="T83" s="110">
        <f>IF(ISNUMBER(P83),MARKAH!I80,"")</f>
        <v>0</v>
      </c>
      <c r="U83" s="110">
        <f>IF(ISNUMBER(P83),MARKAH!J80,"")</f>
        <v>0</v>
      </c>
      <c r="V83" s="112">
        <f t="shared" si="37"/>
        <v>0</v>
      </c>
    </row>
    <row r="84" spans="1:22">
      <c r="A84" s="109">
        <f>IF(ISBLANK(MARKAH!A81),"",MARKAH!A81)</f>
        <v>69</v>
      </c>
      <c r="B84" s="109" t="str">
        <f>IF(ISBLANK(MARKAH!C81),"",MARKAH!C81)</f>
        <v/>
      </c>
      <c r="C84" s="113" t="str">
        <f>IF(ISBLANK(MARKAH!D81),"",MARKAH!D81)</f>
        <v/>
      </c>
      <c r="D84" s="109">
        <f>IF(ISNUMBER(A84),MARKAH!E81,"")</f>
        <v>0</v>
      </c>
      <c r="E84" s="110">
        <f t="shared" si="24"/>
        <v>0</v>
      </c>
      <c r="F84" s="98" t="str">
        <f t="shared" si="25"/>
        <v>F</v>
      </c>
      <c r="G84" s="110">
        <f t="shared" si="26"/>
        <v>0</v>
      </c>
      <c r="H84" s="98">
        <f>IF(ISNUMBER(A84),MARKAH!F81,"")</f>
        <v>0</v>
      </c>
      <c r="I84" s="110">
        <f t="shared" si="27"/>
        <v>0</v>
      </c>
      <c r="J84" s="98" t="str">
        <f t="shared" si="28"/>
        <v>F</v>
      </c>
      <c r="K84" s="110">
        <f t="shared" si="29"/>
        <v>0</v>
      </c>
      <c r="L84" s="98">
        <f>IF(ISNUMBER(A84),MARKAH!G81,"")</f>
        <v>0</v>
      </c>
      <c r="M84" s="110">
        <f t="shared" si="30"/>
        <v>0</v>
      </c>
      <c r="N84" s="98" t="str">
        <f t="shared" si="31"/>
        <v>F</v>
      </c>
      <c r="O84" s="110">
        <f t="shared" si="32"/>
        <v>0</v>
      </c>
      <c r="P84" s="110">
        <f t="shared" si="33"/>
        <v>0</v>
      </c>
      <c r="Q84" s="98">
        <f t="shared" si="34"/>
        <v>0</v>
      </c>
      <c r="R84" s="111" t="str">
        <f t="shared" si="35"/>
        <v/>
      </c>
      <c r="S84" s="111">
        <f t="shared" si="36"/>
        <v>0</v>
      </c>
      <c r="T84" s="110">
        <f>IF(ISNUMBER(P84),MARKAH!I81,"")</f>
        <v>0</v>
      </c>
      <c r="U84" s="110">
        <f>IF(ISNUMBER(P84),MARKAH!J81,"")</f>
        <v>0</v>
      </c>
      <c r="V84" s="112">
        <f t="shared" si="37"/>
        <v>0</v>
      </c>
    </row>
    <row r="85" spans="1:22">
      <c r="A85" s="109">
        <f>IF(ISBLANK(MARKAH!A82),"",MARKAH!A82)</f>
        <v>70</v>
      </c>
      <c r="B85" s="109" t="str">
        <f>IF(ISBLANK(MARKAH!C82),"",MARKAH!C82)</f>
        <v/>
      </c>
      <c r="C85" s="113" t="str">
        <f>IF(ISBLANK(MARKAH!D82),"",MARKAH!D82)</f>
        <v/>
      </c>
      <c r="D85" s="109">
        <f>IF(ISNUMBER(A85),MARKAH!E82,"")</f>
        <v>0</v>
      </c>
      <c r="E85" s="110">
        <f t="shared" si="24"/>
        <v>0</v>
      </c>
      <c r="F85" s="98" t="str">
        <f t="shared" si="25"/>
        <v>F</v>
      </c>
      <c r="G85" s="110">
        <f t="shared" si="26"/>
        <v>0</v>
      </c>
      <c r="H85" s="98">
        <f>IF(ISNUMBER(A85),MARKAH!F82,"")</f>
        <v>0</v>
      </c>
      <c r="I85" s="110">
        <f t="shared" si="27"/>
        <v>0</v>
      </c>
      <c r="J85" s="98" t="str">
        <f t="shared" si="28"/>
        <v>F</v>
      </c>
      <c r="K85" s="110">
        <f t="shared" si="29"/>
        <v>0</v>
      </c>
      <c r="L85" s="98">
        <f>IF(ISNUMBER(A85),MARKAH!G82,"")</f>
        <v>0</v>
      </c>
      <c r="M85" s="110">
        <f t="shared" si="30"/>
        <v>0</v>
      </c>
      <c r="N85" s="98" t="str">
        <f t="shared" si="31"/>
        <v>F</v>
      </c>
      <c r="O85" s="110">
        <f t="shared" si="32"/>
        <v>0</v>
      </c>
      <c r="P85" s="110">
        <f t="shared" si="33"/>
        <v>0</v>
      </c>
      <c r="Q85" s="98">
        <f t="shared" si="34"/>
        <v>0</v>
      </c>
      <c r="R85" s="111" t="str">
        <f t="shared" si="35"/>
        <v/>
      </c>
      <c r="S85" s="111">
        <f t="shared" si="36"/>
        <v>0</v>
      </c>
      <c r="T85" s="110">
        <f>IF(ISNUMBER(P85),MARKAH!I82,"")</f>
        <v>0</v>
      </c>
      <c r="U85" s="110">
        <f>IF(ISNUMBER(P85),MARKAH!J82,"")</f>
        <v>0</v>
      </c>
      <c r="V85" s="112">
        <f t="shared" si="37"/>
        <v>0</v>
      </c>
    </row>
    <row r="86" spans="1:22">
      <c r="A86" s="109">
        <f>IF(ISBLANK(MARKAH!A83),"",MARKAH!A83)</f>
        <v>71</v>
      </c>
      <c r="B86" s="109" t="str">
        <f>IF(ISBLANK(MARKAH!C83),"",MARKAH!C83)</f>
        <v/>
      </c>
      <c r="C86" s="113" t="str">
        <f>IF(ISBLANK(MARKAH!D83),"",MARKAH!D83)</f>
        <v/>
      </c>
      <c r="D86" s="109">
        <f>IF(ISNUMBER(A86),MARKAH!E83,"")</f>
        <v>0</v>
      </c>
      <c r="E86" s="110">
        <f t="shared" si="24"/>
        <v>0</v>
      </c>
      <c r="F86" s="98" t="str">
        <f t="shared" si="25"/>
        <v>F</v>
      </c>
      <c r="G86" s="110">
        <f t="shared" si="26"/>
        <v>0</v>
      </c>
      <c r="H86" s="98">
        <f>IF(ISNUMBER(A86),MARKAH!F83,"")</f>
        <v>0</v>
      </c>
      <c r="I86" s="110">
        <f t="shared" si="27"/>
        <v>0</v>
      </c>
      <c r="J86" s="98" t="str">
        <f t="shared" si="28"/>
        <v>F</v>
      </c>
      <c r="K86" s="110">
        <f t="shared" si="29"/>
        <v>0</v>
      </c>
      <c r="L86" s="98">
        <f>IF(ISNUMBER(A86),MARKAH!G83,"")</f>
        <v>0</v>
      </c>
      <c r="M86" s="110">
        <f t="shared" si="30"/>
        <v>0</v>
      </c>
      <c r="N86" s="98" t="str">
        <f t="shared" si="31"/>
        <v>F</v>
      </c>
      <c r="O86" s="110">
        <f t="shared" si="32"/>
        <v>0</v>
      </c>
      <c r="P86" s="110">
        <f t="shared" si="33"/>
        <v>0</v>
      </c>
      <c r="Q86" s="98">
        <f t="shared" si="34"/>
        <v>0</v>
      </c>
      <c r="R86" s="111" t="str">
        <f t="shared" si="35"/>
        <v/>
      </c>
      <c r="S86" s="111">
        <f t="shared" si="36"/>
        <v>0</v>
      </c>
      <c r="T86" s="110">
        <f>IF(ISNUMBER(P86),MARKAH!I83,"")</f>
        <v>0</v>
      </c>
      <c r="U86" s="110">
        <f>IF(ISNUMBER(P86),MARKAH!J83,"")</f>
        <v>0</v>
      </c>
      <c r="V86" s="112">
        <f t="shared" si="37"/>
        <v>0</v>
      </c>
    </row>
    <row r="87" spans="1:22">
      <c r="A87" s="109">
        <f>IF(ISBLANK(MARKAH!A84),"",MARKAH!A84)</f>
        <v>72</v>
      </c>
      <c r="B87" s="109" t="str">
        <f>IF(ISBLANK(MARKAH!C84),"",MARKAH!C84)</f>
        <v/>
      </c>
      <c r="C87" s="113" t="str">
        <f>IF(ISBLANK(MARKAH!D84),"",MARKAH!D84)</f>
        <v/>
      </c>
      <c r="D87" s="109">
        <f>IF(ISNUMBER(A87),MARKAH!E84,"")</f>
        <v>0</v>
      </c>
      <c r="E87" s="110">
        <f t="shared" si="24"/>
        <v>0</v>
      </c>
      <c r="F87" s="98" t="str">
        <f t="shared" si="25"/>
        <v>F</v>
      </c>
      <c r="G87" s="110">
        <f t="shared" si="26"/>
        <v>0</v>
      </c>
      <c r="H87" s="98">
        <f>IF(ISNUMBER(A87),MARKAH!F84,"")</f>
        <v>0</v>
      </c>
      <c r="I87" s="110">
        <f t="shared" si="27"/>
        <v>0</v>
      </c>
      <c r="J87" s="98" t="str">
        <f t="shared" si="28"/>
        <v>F</v>
      </c>
      <c r="K87" s="110">
        <f t="shared" si="29"/>
        <v>0</v>
      </c>
      <c r="L87" s="98">
        <f>IF(ISNUMBER(A87),MARKAH!G84,"")</f>
        <v>0</v>
      </c>
      <c r="M87" s="110">
        <f t="shared" si="30"/>
        <v>0</v>
      </c>
      <c r="N87" s="98" t="str">
        <f t="shared" si="31"/>
        <v>F</v>
      </c>
      <c r="O87" s="110">
        <f t="shared" si="32"/>
        <v>0</v>
      </c>
      <c r="P87" s="110">
        <f t="shared" si="33"/>
        <v>0</v>
      </c>
      <c r="Q87" s="98">
        <f t="shared" si="34"/>
        <v>0</v>
      </c>
      <c r="R87" s="111" t="str">
        <f t="shared" si="35"/>
        <v/>
      </c>
      <c r="S87" s="111">
        <f t="shared" si="36"/>
        <v>0</v>
      </c>
      <c r="T87" s="110">
        <f>IF(ISNUMBER(P87),MARKAH!I84,"")</f>
        <v>0</v>
      </c>
      <c r="U87" s="110">
        <f>IF(ISNUMBER(P87),MARKAH!J84,"")</f>
        <v>0</v>
      </c>
      <c r="V87" s="112">
        <f t="shared" si="37"/>
        <v>0</v>
      </c>
    </row>
    <row r="88" spans="1:22">
      <c r="A88" s="109">
        <f>IF(ISBLANK(MARKAH!A85),"",MARKAH!A85)</f>
        <v>73</v>
      </c>
      <c r="B88" s="109" t="str">
        <f>IF(ISBLANK(MARKAH!C85),"",MARKAH!C85)</f>
        <v/>
      </c>
      <c r="C88" s="113" t="str">
        <f>IF(ISBLANK(MARKAH!D85),"",MARKAH!D85)</f>
        <v/>
      </c>
      <c r="D88" s="109">
        <f>IF(ISNUMBER(A88),MARKAH!E85,"")</f>
        <v>0</v>
      </c>
      <c r="E88" s="110">
        <f t="shared" si="24"/>
        <v>0</v>
      </c>
      <c r="F88" s="98" t="str">
        <f t="shared" si="25"/>
        <v>F</v>
      </c>
      <c r="G88" s="110">
        <f t="shared" si="26"/>
        <v>0</v>
      </c>
      <c r="H88" s="98">
        <f>IF(ISNUMBER(A88),MARKAH!F85,"")</f>
        <v>0</v>
      </c>
      <c r="I88" s="110">
        <f t="shared" si="27"/>
        <v>0</v>
      </c>
      <c r="J88" s="98" t="str">
        <f t="shared" si="28"/>
        <v>F</v>
      </c>
      <c r="K88" s="110">
        <f t="shared" si="29"/>
        <v>0</v>
      </c>
      <c r="L88" s="98">
        <f>IF(ISNUMBER(A88),MARKAH!G85,"")</f>
        <v>0</v>
      </c>
      <c r="M88" s="110">
        <f t="shared" si="30"/>
        <v>0</v>
      </c>
      <c r="N88" s="98" t="str">
        <f t="shared" si="31"/>
        <v>F</v>
      </c>
      <c r="O88" s="110">
        <f t="shared" si="32"/>
        <v>0</v>
      </c>
      <c r="P88" s="110">
        <f t="shared" si="33"/>
        <v>0</v>
      </c>
      <c r="Q88" s="98">
        <f t="shared" si="34"/>
        <v>0</v>
      </c>
      <c r="R88" s="111" t="str">
        <f t="shared" si="35"/>
        <v/>
      </c>
      <c r="S88" s="111">
        <f t="shared" si="36"/>
        <v>0</v>
      </c>
      <c r="T88" s="110">
        <f>IF(ISNUMBER(P88),MARKAH!I85,"")</f>
        <v>0</v>
      </c>
      <c r="U88" s="110">
        <f>IF(ISNUMBER(P88),MARKAH!J85,"")</f>
        <v>0</v>
      </c>
      <c r="V88" s="112">
        <f t="shared" si="37"/>
        <v>0</v>
      </c>
    </row>
    <row r="89" spans="1:22">
      <c r="A89" s="109">
        <f>IF(ISBLANK(MARKAH!A86),"",MARKAH!A86)</f>
        <v>74</v>
      </c>
      <c r="B89" s="109" t="str">
        <f>IF(ISBLANK(MARKAH!C86),"",MARKAH!C86)</f>
        <v/>
      </c>
      <c r="C89" s="113" t="str">
        <f>IF(ISBLANK(MARKAH!D86),"",MARKAH!D86)</f>
        <v/>
      </c>
      <c r="D89" s="109">
        <f>IF(ISNUMBER(A89),MARKAH!E86,"")</f>
        <v>0</v>
      </c>
      <c r="E89" s="110">
        <f t="shared" si="24"/>
        <v>0</v>
      </c>
      <c r="F89" s="98" t="str">
        <f t="shared" si="25"/>
        <v>F</v>
      </c>
      <c r="G89" s="110">
        <f t="shared" si="26"/>
        <v>0</v>
      </c>
      <c r="H89" s="98">
        <f>IF(ISNUMBER(A89),MARKAH!F86,"")</f>
        <v>0</v>
      </c>
      <c r="I89" s="110">
        <f t="shared" si="27"/>
        <v>0</v>
      </c>
      <c r="J89" s="98" t="str">
        <f t="shared" si="28"/>
        <v>F</v>
      </c>
      <c r="K89" s="110">
        <f t="shared" si="29"/>
        <v>0</v>
      </c>
      <c r="L89" s="98">
        <f>IF(ISNUMBER(A89),MARKAH!G86,"")</f>
        <v>0</v>
      </c>
      <c r="M89" s="110">
        <f t="shared" si="30"/>
        <v>0</v>
      </c>
      <c r="N89" s="98" t="str">
        <f t="shared" si="31"/>
        <v>F</v>
      </c>
      <c r="O89" s="110">
        <f t="shared" si="32"/>
        <v>0</v>
      </c>
      <c r="P89" s="110">
        <f t="shared" si="33"/>
        <v>0</v>
      </c>
      <c r="Q89" s="98">
        <f t="shared" si="34"/>
        <v>0</v>
      </c>
      <c r="R89" s="111" t="str">
        <f t="shared" si="35"/>
        <v/>
      </c>
      <c r="S89" s="111">
        <f t="shared" si="36"/>
        <v>0</v>
      </c>
      <c r="T89" s="110">
        <f>IF(ISNUMBER(P89),MARKAH!I86,"")</f>
        <v>0</v>
      </c>
      <c r="U89" s="110">
        <f>IF(ISNUMBER(P89),MARKAH!J86,"")</f>
        <v>0</v>
      </c>
      <c r="V89" s="112">
        <f t="shared" si="37"/>
        <v>0</v>
      </c>
    </row>
    <row r="90" spans="1:22">
      <c r="A90" s="109">
        <f>IF(ISBLANK(MARKAH!A87),"",MARKAH!A87)</f>
        <v>75</v>
      </c>
      <c r="B90" s="109" t="str">
        <f>IF(ISBLANK(MARKAH!C87),"",MARKAH!C87)</f>
        <v/>
      </c>
      <c r="C90" s="113" t="str">
        <f>IF(ISBLANK(MARKAH!D87),"",MARKAH!D87)</f>
        <v/>
      </c>
      <c r="D90" s="109">
        <f>IF(ISNUMBER(A90),MARKAH!E87,"")</f>
        <v>0</v>
      </c>
      <c r="E90" s="110">
        <f t="shared" si="24"/>
        <v>0</v>
      </c>
      <c r="F90" s="98" t="str">
        <f t="shared" si="25"/>
        <v>F</v>
      </c>
      <c r="G90" s="110">
        <f t="shared" si="26"/>
        <v>0</v>
      </c>
      <c r="H90" s="98">
        <f>IF(ISNUMBER(A90),MARKAH!F87,"")</f>
        <v>0</v>
      </c>
      <c r="I90" s="110">
        <f t="shared" si="27"/>
        <v>0</v>
      </c>
      <c r="J90" s="98" t="str">
        <f t="shared" si="28"/>
        <v>F</v>
      </c>
      <c r="K90" s="110">
        <f t="shared" si="29"/>
        <v>0</v>
      </c>
      <c r="L90" s="98">
        <f>IF(ISNUMBER(A90),MARKAH!G87,"")</f>
        <v>0</v>
      </c>
      <c r="M90" s="110">
        <f t="shared" si="30"/>
        <v>0</v>
      </c>
      <c r="N90" s="98" t="str">
        <f t="shared" si="31"/>
        <v>F</v>
      </c>
      <c r="O90" s="110">
        <f t="shared" si="32"/>
        <v>0</v>
      </c>
      <c r="P90" s="110">
        <f t="shared" si="33"/>
        <v>0</v>
      </c>
      <c r="Q90" s="98">
        <f t="shared" si="34"/>
        <v>0</v>
      </c>
      <c r="R90" s="111" t="str">
        <f t="shared" si="35"/>
        <v/>
      </c>
      <c r="S90" s="111">
        <f t="shared" si="36"/>
        <v>0</v>
      </c>
      <c r="T90" s="110">
        <f>IF(ISNUMBER(P90),MARKAH!I87,"")</f>
        <v>0</v>
      </c>
      <c r="U90" s="110">
        <f>IF(ISNUMBER(P90),MARKAH!J87,"")</f>
        <v>0</v>
      </c>
      <c r="V90" s="112">
        <f t="shared" si="37"/>
        <v>0</v>
      </c>
    </row>
    <row r="91" spans="1:22">
      <c r="A91" s="109">
        <f>IF(ISBLANK(MARKAH!A88),"",MARKAH!A88)</f>
        <v>76</v>
      </c>
      <c r="B91" s="109" t="str">
        <f>IF(ISBLANK(MARKAH!C88),"",MARKAH!C88)</f>
        <v/>
      </c>
      <c r="C91" s="113" t="str">
        <f>IF(ISBLANK(MARKAH!D88),"",MARKAH!D88)</f>
        <v/>
      </c>
      <c r="D91" s="109">
        <f>IF(ISNUMBER(A91),MARKAH!E88,"")</f>
        <v>0</v>
      </c>
      <c r="E91" s="110">
        <f t="shared" ref="E91:E94" si="38">IF(ISNUMBER($A91),D91/D$15,"")</f>
        <v>0</v>
      </c>
      <c r="F91" s="98" t="str">
        <f t="shared" ref="F91:F94" si="39">IF(ISNUMBER(E91),VLOOKUP(E91,GradePoint,2),"")</f>
        <v>F</v>
      </c>
      <c r="G91" s="110">
        <f t="shared" ref="G91:G94" si="40">IF(ISNUMBER(E91),VLOOKUP(E91,GradePoint,3),"")</f>
        <v>0</v>
      </c>
      <c r="H91" s="98">
        <f>IF(ISNUMBER(A91),MARKAH!F88,"")</f>
        <v>0</v>
      </c>
      <c r="I91" s="110">
        <f t="shared" ref="I91:I94" si="41">IF(ISNUMBER($H91),H91/H$15,"")</f>
        <v>0</v>
      </c>
      <c r="J91" s="98" t="str">
        <f t="shared" ref="J91:J94" si="42">IF(ISNUMBER(I91),VLOOKUP(I91,GradePoint,2),"")</f>
        <v>F</v>
      </c>
      <c r="K91" s="110">
        <f t="shared" ref="K91:K94" si="43">IF(ISNUMBER(I91),VLOOKUP(I91,GradePoint,3),"")</f>
        <v>0</v>
      </c>
      <c r="L91" s="98">
        <f>IF(ISNUMBER(A91),MARKAH!G88,"")</f>
        <v>0</v>
      </c>
      <c r="M91" s="110">
        <f t="shared" ref="M91:M94" si="44">IF(ISNUMBER($L91),L91/L$15,"")</f>
        <v>0</v>
      </c>
      <c r="N91" s="98" t="str">
        <f t="shared" ref="N91:N94" si="45">IF(ISNUMBER(M91),VLOOKUP(M91,GradePoint,2),"")</f>
        <v>F</v>
      </c>
      <c r="O91" s="110">
        <f t="shared" ref="O91:O94" si="46">IF(ISNUMBER(M91),VLOOKUP(M91,GradePoint,3),"")</f>
        <v>0</v>
      </c>
      <c r="P91" s="110">
        <f t="shared" ref="P91:P94" si="47">IF(ISNUMBER($A91),D91+H91+L91,"")</f>
        <v>0</v>
      </c>
      <c r="Q91" s="98">
        <f t="shared" ref="Q91:Q94" si="48">IF(ISNUMBER(P91),CEILING(P91,1),"")</f>
        <v>0</v>
      </c>
      <c r="R91" s="111" t="str">
        <f t="shared" ref="R91:R94" si="49">IF(B91="","",IF(ISNUMBER(Q91),VLOOKUP(Q91,GradePoint,2),""))</f>
        <v/>
      </c>
      <c r="S91" s="111">
        <f t="shared" ref="S91:S94" si="50">IF(ISNUMBER(Q91),VLOOKUP(Q91,GradePoint,3),"")</f>
        <v>0</v>
      </c>
      <c r="T91" s="110">
        <f>IF(ISNUMBER(P91),MARKAH!I88,"")</f>
        <v>0</v>
      </c>
      <c r="U91" s="110">
        <f>IF(ISNUMBER(P91),MARKAH!J88,"")</f>
        <v>0</v>
      </c>
      <c r="V91" s="112">
        <f t="shared" ref="V91:V94" si="51">IF(ISNUMBER(U91),CEILING(SUM(T91:U91),1),"")</f>
        <v>0</v>
      </c>
    </row>
    <row r="92" spans="1:22">
      <c r="A92" s="109">
        <f>IF(ISBLANK(MARKAH!A89),"",MARKAH!A89)</f>
        <v>77</v>
      </c>
      <c r="B92" s="109" t="str">
        <f>IF(ISBLANK(MARKAH!C89),"",MARKAH!C89)</f>
        <v/>
      </c>
      <c r="C92" s="113" t="str">
        <f>IF(ISBLANK(MARKAH!D89),"",MARKAH!D89)</f>
        <v/>
      </c>
      <c r="D92" s="109">
        <f>IF(ISNUMBER(A92),MARKAH!E89,"")</f>
        <v>0</v>
      </c>
      <c r="E92" s="110">
        <f t="shared" si="38"/>
        <v>0</v>
      </c>
      <c r="F92" s="98" t="str">
        <f t="shared" si="39"/>
        <v>F</v>
      </c>
      <c r="G92" s="110">
        <f t="shared" si="40"/>
        <v>0</v>
      </c>
      <c r="H92" s="98">
        <f>IF(ISNUMBER(A92),MARKAH!F89,"")</f>
        <v>0</v>
      </c>
      <c r="I92" s="110">
        <f t="shared" si="41"/>
        <v>0</v>
      </c>
      <c r="J92" s="98" t="str">
        <f t="shared" si="42"/>
        <v>F</v>
      </c>
      <c r="K92" s="110">
        <f t="shared" si="43"/>
        <v>0</v>
      </c>
      <c r="L92" s="98">
        <f>IF(ISNUMBER(A92),MARKAH!G89,"")</f>
        <v>0</v>
      </c>
      <c r="M92" s="110">
        <f t="shared" si="44"/>
        <v>0</v>
      </c>
      <c r="N92" s="98" t="str">
        <f t="shared" si="45"/>
        <v>F</v>
      </c>
      <c r="O92" s="110">
        <f t="shared" si="46"/>
        <v>0</v>
      </c>
      <c r="P92" s="110">
        <f t="shared" si="47"/>
        <v>0</v>
      </c>
      <c r="Q92" s="98">
        <f t="shared" si="48"/>
        <v>0</v>
      </c>
      <c r="R92" s="111" t="str">
        <f t="shared" si="49"/>
        <v/>
      </c>
      <c r="S92" s="111">
        <f t="shared" si="50"/>
        <v>0</v>
      </c>
      <c r="T92" s="110">
        <f>IF(ISNUMBER(P92),MARKAH!I89,"")</f>
        <v>0</v>
      </c>
      <c r="U92" s="110">
        <f>IF(ISNUMBER(P92),MARKAH!J89,"")</f>
        <v>0</v>
      </c>
      <c r="V92" s="112">
        <f t="shared" si="51"/>
        <v>0</v>
      </c>
    </row>
    <row r="93" spans="1:22">
      <c r="A93" s="109">
        <f>IF(ISBLANK(MARKAH!A90),"",MARKAH!A90)</f>
        <v>78</v>
      </c>
      <c r="B93" s="109" t="str">
        <f>IF(ISBLANK(MARKAH!C90),"",MARKAH!C90)</f>
        <v/>
      </c>
      <c r="C93" s="113" t="str">
        <f>IF(ISBLANK(MARKAH!D90),"",MARKAH!D90)</f>
        <v/>
      </c>
      <c r="D93" s="109">
        <f>IF(ISNUMBER(A93),MARKAH!E90,"")</f>
        <v>0</v>
      </c>
      <c r="E93" s="110">
        <f t="shared" si="38"/>
        <v>0</v>
      </c>
      <c r="F93" s="98" t="str">
        <f t="shared" si="39"/>
        <v>F</v>
      </c>
      <c r="G93" s="110">
        <f t="shared" si="40"/>
        <v>0</v>
      </c>
      <c r="H93" s="98">
        <f>IF(ISNUMBER(A93),MARKAH!F90,"")</f>
        <v>0</v>
      </c>
      <c r="I93" s="110">
        <f t="shared" si="41"/>
        <v>0</v>
      </c>
      <c r="J93" s="98" t="str">
        <f t="shared" si="42"/>
        <v>F</v>
      </c>
      <c r="K93" s="110">
        <f t="shared" si="43"/>
        <v>0</v>
      </c>
      <c r="L93" s="98">
        <f>IF(ISNUMBER(A93),MARKAH!G90,"")</f>
        <v>0</v>
      </c>
      <c r="M93" s="110">
        <f t="shared" si="44"/>
        <v>0</v>
      </c>
      <c r="N93" s="98" t="str">
        <f t="shared" si="45"/>
        <v>F</v>
      </c>
      <c r="O93" s="110">
        <f t="shared" si="46"/>
        <v>0</v>
      </c>
      <c r="P93" s="110">
        <f t="shared" si="47"/>
        <v>0</v>
      </c>
      <c r="Q93" s="98">
        <f t="shared" si="48"/>
        <v>0</v>
      </c>
      <c r="R93" s="111" t="str">
        <f t="shared" si="49"/>
        <v/>
      </c>
      <c r="S93" s="111">
        <f t="shared" si="50"/>
        <v>0</v>
      </c>
      <c r="T93" s="110">
        <f>IF(ISNUMBER(P93),MARKAH!I90,"")</f>
        <v>0</v>
      </c>
      <c r="U93" s="110">
        <f>IF(ISNUMBER(P93),MARKAH!J90,"")</f>
        <v>0</v>
      </c>
      <c r="V93" s="112">
        <f t="shared" si="51"/>
        <v>0</v>
      </c>
    </row>
    <row r="94" spans="1:22">
      <c r="A94" s="109">
        <f>IF(ISBLANK(MARKAH!A91),"",MARKAH!A91)</f>
        <v>79</v>
      </c>
      <c r="B94" s="109" t="str">
        <f>IF(ISBLANK(MARKAH!C91),"",MARKAH!C91)</f>
        <v/>
      </c>
      <c r="C94" s="113" t="str">
        <f>IF(ISBLANK(MARKAH!D91),"",MARKAH!D91)</f>
        <v/>
      </c>
      <c r="D94" s="109">
        <f>IF(ISNUMBER(A94),MARKAH!E91,"")</f>
        <v>0</v>
      </c>
      <c r="E94" s="110">
        <f t="shared" si="38"/>
        <v>0</v>
      </c>
      <c r="F94" s="98" t="str">
        <f t="shared" si="39"/>
        <v>F</v>
      </c>
      <c r="G94" s="110">
        <f t="shared" si="40"/>
        <v>0</v>
      </c>
      <c r="H94" s="98">
        <f>IF(ISNUMBER(A94),MARKAH!F91,"")</f>
        <v>0</v>
      </c>
      <c r="I94" s="110">
        <f t="shared" si="41"/>
        <v>0</v>
      </c>
      <c r="J94" s="98" t="str">
        <f t="shared" si="42"/>
        <v>F</v>
      </c>
      <c r="K94" s="110">
        <f t="shared" si="43"/>
        <v>0</v>
      </c>
      <c r="L94" s="98">
        <f>IF(ISNUMBER(A94),MARKAH!G91,"")</f>
        <v>0</v>
      </c>
      <c r="M94" s="110">
        <f t="shared" si="44"/>
        <v>0</v>
      </c>
      <c r="N94" s="98" t="str">
        <f t="shared" si="45"/>
        <v>F</v>
      </c>
      <c r="O94" s="110">
        <f t="shared" si="46"/>
        <v>0</v>
      </c>
      <c r="P94" s="110">
        <f t="shared" si="47"/>
        <v>0</v>
      </c>
      <c r="Q94" s="98">
        <f t="shared" si="48"/>
        <v>0</v>
      </c>
      <c r="R94" s="111" t="str">
        <f t="shared" si="49"/>
        <v/>
      </c>
      <c r="S94" s="111">
        <f t="shared" si="50"/>
        <v>0</v>
      </c>
      <c r="T94" s="110">
        <f>IF(ISNUMBER(P94),MARKAH!I91,"")</f>
        <v>0</v>
      </c>
      <c r="U94" s="110">
        <f>IF(ISNUMBER(P94),MARKAH!J91,"")</f>
        <v>0</v>
      </c>
      <c r="V94" s="112">
        <f t="shared" si="51"/>
        <v>0</v>
      </c>
    </row>
    <row r="95" spans="1:22">
      <c r="A95" s="109" t="str">
        <f>IF(ISBLANK(MARKAH!A92),"",MARKAH!A92)</f>
        <v/>
      </c>
      <c r="B95" s="109" t="str">
        <f>IF(ISBLANK(MARKAH!C92),"",MARKAH!C92)</f>
        <v/>
      </c>
      <c r="C95" s="113" t="str">
        <f>IF(ISBLANK(MARKAH!D92),"",MARKAH!D92)</f>
        <v/>
      </c>
      <c r="D95" s="109" t="str">
        <f>IF(ISNUMBER(A95),MARKAH!E92,"")</f>
        <v/>
      </c>
      <c r="E95" s="110" t="str">
        <f t="shared" ref="E95" si="52">IF(ISNUMBER($A95),D95/D$15,"")</f>
        <v/>
      </c>
      <c r="F95" s="98" t="str">
        <f t="shared" ref="F95" si="53">IF(ISNUMBER(E95),VLOOKUP(E95,GradePoint,2),"")</f>
        <v/>
      </c>
      <c r="G95" s="110" t="str">
        <f t="shared" ref="G95" si="54">IF(ISNUMBER(E95),VLOOKUP(E95,GradePoint,3),"")</f>
        <v/>
      </c>
      <c r="H95" s="98" t="str">
        <f>IF(ISNUMBER(A95),MARKAH!F92,"")</f>
        <v/>
      </c>
      <c r="I95" s="110" t="str">
        <f t="shared" ref="I95" si="55">IF(ISNUMBER($H95),H95/H$15,"")</f>
        <v/>
      </c>
      <c r="J95" s="98" t="str">
        <f t="shared" ref="J95" si="56">IF(ISNUMBER(I95),VLOOKUP(I95,GradePoint,2),"")</f>
        <v/>
      </c>
      <c r="K95" s="110" t="str">
        <f t="shared" ref="K95" si="57">IF(ISNUMBER(I95),VLOOKUP(I95,GradePoint,3),"")</f>
        <v/>
      </c>
      <c r="L95" s="98" t="str">
        <f>IF(ISNUMBER(A95),MARKAH!G92,"")</f>
        <v/>
      </c>
      <c r="M95" s="110" t="str">
        <f t="shared" ref="M95" si="58">IF(ISNUMBER($L95),L95/L$15,"")</f>
        <v/>
      </c>
      <c r="N95" s="98" t="str">
        <f t="shared" ref="N95" si="59">IF(ISNUMBER(M95),VLOOKUP(M95,GradePoint,2),"")</f>
        <v/>
      </c>
      <c r="O95" s="110" t="str">
        <f t="shared" ref="O95" si="60">IF(ISNUMBER(M95),VLOOKUP(M95,GradePoint,3),"")</f>
        <v/>
      </c>
      <c r="P95" s="110" t="str">
        <f t="shared" ref="P95" si="61">IF(ISNUMBER($A95),D95+H95+L95,"")</f>
        <v/>
      </c>
      <c r="Q95" s="98" t="str">
        <f t="shared" ref="Q95" si="62">IF(ISNUMBER(P95),CEILING(P95,1),"")</f>
        <v/>
      </c>
      <c r="R95" s="111" t="str">
        <f t="shared" ref="R95" si="63">IF(B95="","",IF(ISNUMBER(Q95),VLOOKUP(Q95,GradePoint,2),""))</f>
        <v/>
      </c>
      <c r="S95" s="111" t="str">
        <f t="shared" ref="S95" si="64">IF(ISNUMBER(Q95),VLOOKUP(Q95,GradePoint,3),"")</f>
        <v/>
      </c>
      <c r="T95" s="110" t="str">
        <f>IF(ISNUMBER(P95),MARKAH!I92,"")</f>
        <v/>
      </c>
      <c r="U95" s="110" t="str">
        <f>IF(ISNUMBER(P95),MARKAH!J92,"")</f>
        <v/>
      </c>
      <c r="V95" s="112" t="str">
        <f t="shared" ref="V95" si="65">IF(ISNUMBER(U95),CEILING(SUM(T95:U95),1),"")</f>
        <v/>
      </c>
    </row>
    <row r="96" spans="1:22">
      <c r="A96" s="109" t="str">
        <f>IF(ISBLANK(MARKAH!A93),"",MARKAH!A93)</f>
        <v/>
      </c>
      <c r="B96" s="113" t="str">
        <f>IF(ISBLANK(MARKAH!C93),"",MARKAH!C93)</f>
        <v/>
      </c>
      <c r="C96" s="113" t="str">
        <f>IF(ISBLANK(MARKAH!D93),"",MARKAH!D93)</f>
        <v/>
      </c>
      <c r="D96" s="109" t="str">
        <f>IF(ISNUMBER(A96),MARKAH!E93,"")</f>
        <v/>
      </c>
      <c r="E96" s="110" t="str">
        <f t="shared" ref="E96:E103" si="66">IF(ISNUMBER($A96),D96/D$15,"")</f>
        <v/>
      </c>
      <c r="F96" s="98" t="str">
        <f t="shared" ref="F96:F103" si="67">IF(ISNUMBER(E96),VLOOKUP(E96,GradePoint,2),"")</f>
        <v/>
      </c>
      <c r="G96" s="110" t="str">
        <f t="shared" si="1"/>
        <v/>
      </c>
      <c r="H96" s="98" t="str">
        <f>IF(ISNUMBER(A96),MARKAH!F93,"")</f>
        <v/>
      </c>
      <c r="I96" s="110" t="str">
        <f t="shared" ref="I96:I103" si="68">IF(ISNUMBER($H96),H96/H$15,"")</f>
        <v/>
      </c>
      <c r="J96" s="98" t="str">
        <f t="shared" si="2"/>
        <v/>
      </c>
      <c r="K96" s="110" t="str">
        <f t="shared" si="3"/>
        <v/>
      </c>
      <c r="L96" s="98" t="str">
        <f>IF(ISNUMBER(A96),MARKAH!G92,"")</f>
        <v/>
      </c>
      <c r="M96" s="110" t="str">
        <f t="shared" ref="M96:M103" si="69">IF(ISNUMBER($L96),L96/L$15,"")</f>
        <v/>
      </c>
      <c r="N96" s="98" t="str">
        <f t="shared" si="4"/>
        <v/>
      </c>
      <c r="O96" s="110" t="str">
        <f t="shared" si="5"/>
        <v/>
      </c>
      <c r="P96" s="110" t="str">
        <f t="shared" si="11"/>
        <v/>
      </c>
      <c r="Q96" s="98" t="str">
        <f t="shared" si="12"/>
        <v/>
      </c>
      <c r="R96" s="111" t="str">
        <f t="shared" ref="R96:R103" si="70">IF(B96="","",IF(ISNUMBER(Q96),VLOOKUP(Q96,GradePoint,2),""))</f>
        <v/>
      </c>
      <c r="S96" s="111" t="str">
        <f t="shared" si="7"/>
        <v/>
      </c>
      <c r="T96" s="110" t="str">
        <f>IF(ISNUMBER(P96),MARKAH!I93,"")</f>
        <v/>
      </c>
      <c r="U96" s="110" t="str">
        <f>IF(ISNUMBER(P96),MARKAH!J93,"")</f>
        <v/>
      </c>
      <c r="V96" s="112" t="str">
        <f t="shared" si="13"/>
        <v/>
      </c>
    </row>
    <row r="97" spans="1:22">
      <c r="A97" s="109" t="str">
        <f>IF(ISBLANK(MARKAH!A94),"",MARKAH!A94)</f>
        <v/>
      </c>
      <c r="B97" s="113" t="str">
        <f>IF(ISBLANK(MARKAH!C94),"",MARKAH!C94)</f>
        <v>Disediakan oleh :</v>
      </c>
      <c r="C97" s="113" t="str">
        <f>IF(ISBLANK(MARKAH!D94),"",MARKAH!D94)</f>
        <v/>
      </c>
      <c r="D97" s="109" t="str">
        <f>IF(ISNUMBER(A97),MARKAH!E94,"")</f>
        <v/>
      </c>
      <c r="E97" s="110" t="str">
        <f t="shared" si="66"/>
        <v/>
      </c>
      <c r="F97" s="98" t="str">
        <f t="shared" si="67"/>
        <v/>
      </c>
      <c r="G97" s="110" t="str">
        <f t="shared" si="1"/>
        <v/>
      </c>
      <c r="H97" s="98" t="str">
        <f>IF(ISNUMBER(A97),MARKAH!F94,"")</f>
        <v/>
      </c>
      <c r="I97" s="110" t="str">
        <f t="shared" si="68"/>
        <v/>
      </c>
      <c r="J97" s="98" t="str">
        <f t="shared" si="2"/>
        <v/>
      </c>
      <c r="K97" s="110" t="str">
        <f t="shared" si="3"/>
        <v/>
      </c>
      <c r="L97" s="98" t="str">
        <f>IF(ISNUMBER(A97),MARKAH!G93,"")</f>
        <v/>
      </c>
      <c r="M97" s="110" t="str">
        <f t="shared" si="69"/>
        <v/>
      </c>
      <c r="N97" s="98" t="str">
        <f t="shared" si="4"/>
        <v/>
      </c>
      <c r="O97" s="110" t="str">
        <f t="shared" si="5"/>
        <v/>
      </c>
      <c r="P97" s="110" t="str">
        <f t="shared" si="11"/>
        <v/>
      </c>
      <c r="Q97" s="98" t="str">
        <f t="shared" si="12"/>
        <v/>
      </c>
      <c r="R97" s="111" t="str">
        <f t="shared" si="70"/>
        <v/>
      </c>
      <c r="S97" s="111" t="str">
        <f t="shared" si="7"/>
        <v/>
      </c>
      <c r="T97" s="110" t="str">
        <f>IF(ISNUMBER(P97),MARKAH!I94,"")</f>
        <v/>
      </c>
      <c r="U97" s="110" t="str">
        <f>IF(ISNUMBER(P97),MARKAH!J94,"")</f>
        <v/>
      </c>
      <c r="V97" s="112" t="str">
        <f t="shared" si="13"/>
        <v/>
      </c>
    </row>
    <row r="98" spans="1:22">
      <c r="A98" s="109" t="str">
        <f>IF(ISBLANK(MARKAH!A95),"",MARKAH!A95)</f>
        <v/>
      </c>
      <c r="B98" s="113" t="str">
        <f>IF(ISBLANK(MARKAH!C95),"",MARKAH!C95)</f>
        <v/>
      </c>
      <c r="C98" s="113" t="str">
        <f>IF(ISBLANK(MARKAH!D95),"",MARKAH!D95)</f>
        <v/>
      </c>
      <c r="D98" s="109" t="str">
        <f>IF(ISNUMBER(A98),MARKAH!E95,"")</f>
        <v/>
      </c>
      <c r="E98" s="110" t="str">
        <f t="shared" si="66"/>
        <v/>
      </c>
      <c r="F98" s="98" t="str">
        <f t="shared" si="67"/>
        <v/>
      </c>
      <c r="G98" s="110" t="str">
        <f t="shared" si="1"/>
        <v/>
      </c>
      <c r="H98" s="98" t="str">
        <f>IF(ISNUMBER(A98),MARKAH!F95,"")</f>
        <v/>
      </c>
      <c r="I98" s="110" t="str">
        <f t="shared" si="68"/>
        <v/>
      </c>
      <c r="J98" s="98" t="str">
        <f t="shared" si="2"/>
        <v/>
      </c>
      <c r="K98" s="110" t="str">
        <f t="shared" si="3"/>
        <v/>
      </c>
      <c r="L98" s="98" t="str">
        <f>IF(ISNUMBER(A98),MARKAH!G94,"")</f>
        <v/>
      </c>
      <c r="M98" s="110" t="str">
        <f t="shared" si="69"/>
        <v/>
      </c>
      <c r="N98" s="98" t="str">
        <f t="shared" si="4"/>
        <v/>
      </c>
      <c r="O98" s="110" t="str">
        <f t="shared" si="5"/>
        <v/>
      </c>
      <c r="P98" s="110" t="str">
        <f t="shared" si="11"/>
        <v/>
      </c>
      <c r="Q98" s="98" t="str">
        <f t="shared" si="12"/>
        <v/>
      </c>
      <c r="R98" s="111" t="str">
        <f t="shared" si="70"/>
        <v/>
      </c>
      <c r="S98" s="111" t="str">
        <f t="shared" si="7"/>
        <v/>
      </c>
      <c r="T98" s="110" t="str">
        <f>IF(ISNUMBER(P98),MARKAH!I95,"")</f>
        <v/>
      </c>
      <c r="U98" s="110" t="str">
        <f>IF(ISNUMBER(P98),MARKAH!J95,"")</f>
        <v/>
      </c>
      <c r="V98" s="112" t="str">
        <f t="shared" si="13"/>
        <v/>
      </c>
    </row>
    <row r="99" spans="1:22">
      <c r="A99" s="109" t="str">
        <f>IF(ISBLANK(MARKAH!A96),"",MARKAH!A96)</f>
        <v/>
      </c>
      <c r="B99" s="113" t="str">
        <f>IF(ISBLANK(MARKAH!C96),"",MARKAH!C96)</f>
        <v>__________________________</v>
      </c>
      <c r="C99" s="113" t="str">
        <f>IF(ISBLANK(MARKAH!D96),"",MARKAH!D96)</f>
        <v/>
      </c>
      <c r="D99" s="109" t="str">
        <f>IF(ISNUMBER(A99),MARKAH!E96,"")</f>
        <v/>
      </c>
      <c r="E99" s="110" t="str">
        <f t="shared" si="66"/>
        <v/>
      </c>
      <c r="F99" s="98" t="str">
        <f t="shared" si="67"/>
        <v/>
      </c>
      <c r="G99" s="110" t="str">
        <f t="shared" si="1"/>
        <v/>
      </c>
      <c r="H99" s="98" t="str">
        <f>IF(ISNUMBER(A99),MARKAH!F96,"")</f>
        <v/>
      </c>
      <c r="I99" s="110" t="str">
        <f t="shared" si="68"/>
        <v/>
      </c>
      <c r="J99" s="98" t="str">
        <f t="shared" si="2"/>
        <v/>
      </c>
      <c r="K99" s="110" t="str">
        <f t="shared" si="3"/>
        <v/>
      </c>
      <c r="L99" s="98" t="str">
        <f>IF(ISNUMBER(A99),MARKAH!G95,"")</f>
        <v/>
      </c>
      <c r="M99" s="110" t="str">
        <f t="shared" si="69"/>
        <v/>
      </c>
      <c r="N99" s="98" t="str">
        <f t="shared" si="4"/>
        <v/>
      </c>
      <c r="O99" s="110" t="str">
        <f t="shared" si="5"/>
        <v/>
      </c>
      <c r="P99" s="110" t="str">
        <f t="shared" si="11"/>
        <v/>
      </c>
      <c r="Q99" s="98" t="str">
        <f t="shared" si="12"/>
        <v/>
      </c>
      <c r="R99" s="111" t="str">
        <f t="shared" si="70"/>
        <v/>
      </c>
      <c r="S99" s="111" t="str">
        <f t="shared" si="7"/>
        <v/>
      </c>
      <c r="T99" s="110" t="str">
        <f>IF(ISNUMBER(P99),MARKAH!I96,"")</f>
        <v/>
      </c>
      <c r="U99" s="110" t="str">
        <f>IF(ISNUMBER(P99),MARKAH!J96,"")</f>
        <v/>
      </c>
      <c r="V99" s="112" t="str">
        <f t="shared" si="13"/>
        <v/>
      </c>
    </row>
    <row r="100" spans="1:22">
      <c r="A100" s="109" t="str">
        <f>IF(ISBLANK(MARKAH!A97),"",MARKAH!A97)</f>
        <v/>
      </c>
      <c r="B100" s="113">
        <f>IF(ISBLANK(MARKAH!C97),"",MARKAH!C97)</f>
        <v>0</v>
      </c>
      <c r="C100" s="113" t="str">
        <f>IF(ISBLANK(MARKAH!D97),"",MARKAH!D97)</f>
        <v/>
      </c>
      <c r="D100" s="109" t="str">
        <f>IF(ISNUMBER(A100),MARKAH!E97,"")</f>
        <v/>
      </c>
      <c r="E100" s="110" t="str">
        <f t="shared" si="66"/>
        <v/>
      </c>
      <c r="F100" s="98" t="str">
        <f t="shared" si="67"/>
        <v/>
      </c>
      <c r="G100" s="110" t="str">
        <f t="shared" si="1"/>
        <v/>
      </c>
      <c r="H100" s="98" t="str">
        <f>IF(ISNUMBER(A100),MARKAH!F97,"")</f>
        <v/>
      </c>
      <c r="I100" s="110" t="str">
        <f t="shared" si="68"/>
        <v/>
      </c>
      <c r="J100" s="98" t="str">
        <f t="shared" si="2"/>
        <v/>
      </c>
      <c r="K100" s="110" t="str">
        <f t="shared" si="3"/>
        <v/>
      </c>
      <c r="L100" s="98" t="str">
        <f>IF(ISNUMBER(A100),MARKAH!G96,"")</f>
        <v/>
      </c>
      <c r="M100" s="110" t="str">
        <f t="shared" si="69"/>
        <v/>
      </c>
      <c r="N100" s="98" t="str">
        <f t="shared" si="4"/>
        <v/>
      </c>
      <c r="O100" s="110" t="str">
        <f t="shared" si="5"/>
        <v/>
      </c>
      <c r="P100" s="110" t="str">
        <f t="shared" si="11"/>
        <v/>
      </c>
      <c r="Q100" s="98" t="str">
        <f t="shared" si="12"/>
        <v/>
      </c>
      <c r="R100" s="111" t="str">
        <f t="shared" si="70"/>
        <v/>
      </c>
      <c r="S100" s="111" t="str">
        <f t="shared" si="7"/>
        <v/>
      </c>
      <c r="T100" s="110" t="str">
        <f>IF(ISNUMBER(P100),MARKAH!I97,"")</f>
        <v/>
      </c>
      <c r="U100" s="110" t="str">
        <f>IF(ISNUMBER(P100),MARKAH!J97,"")</f>
        <v/>
      </c>
      <c r="V100" s="112" t="str">
        <f t="shared" si="13"/>
        <v/>
      </c>
    </row>
    <row r="101" spans="1:22">
      <c r="A101" s="109" t="str">
        <f>IF(ISBLANK(MARKAH!A98),"",MARKAH!A98)</f>
        <v/>
      </c>
      <c r="B101" s="113" t="str">
        <f>IF(ISBLANK(MARKAH!C98),"",MARKAH!C98)</f>
        <v>Fasilitator</v>
      </c>
      <c r="C101" s="113" t="str">
        <f>IF(ISBLANK(MARKAH!D98),"",MARKAH!D98)</f>
        <v/>
      </c>
      <c r="D101" s="109" t="str">
        <f>IF(ISNUMBER(A101),MARKAH!E98,"")</f>
        <v/>
      </c>
      <c r="E101" s="110" t="str">
        <f t="shared" si="66"/>
        <v/>
      </c>
      <c r="F101" s="98" t="str">
        <f t="shared" si="67"/>
        <v/>
      </c>
      <c r="G101" s="110" t="str">
        <f t="shared" si="1"/>
        <v/>
      </c>
      <c r="H101" s="98" t="str">
        <f>IF(ISNUMBER(A101),MARKAH!F98,"")</f>
        <v/>
      </c>
      <c r="I101" s="110" t="str">
        <f t="shared" si="68"/>
        <v/>
      </c>
      <c r="J101" s="98" t="str">
        <f t="shared" si="2"/>
        <v/>
      </c>
      <c r="K101" s="110" t="str">
        <f t="shared" si="3"/>
        <v/>
      </c>
      <c r="L101" s="98" t="str">
        <f>IF(ISNUMBER(A101),MARKAH!G97,"")</f>
        <v/>
      </c>
      <c r="M101" s="110" t="str">
        <f t="shared" si="69"/>
        <v/>
      </c>
      <c r="N101" s="98" t="str">
        <f t="shared" si="4"/>
        <v/>
      </c>
      <c r="O101" s="110" t="str">
        <f t="shared" si="5"/>
        <v/>
      </c>
      <c r="P101" s="110" t="str">
        <f t="shared" si="11"/>
        <v/>
      </c>
      <c r="Q101" s="98" t="str">
        <f t="shared" si="12"/>
        <v/>
      </c>
      <c r="R101" s="111" t="str">
        <f t="shared" si="70"/>
        <v/>
      </c>
      <c r="S101" s="111" t="str">
        <f t="shared" si="7"/>
        <v/>
      </c>
      <c r="T101" s="110" t="str">
        <f>IF(ISNUMBER(P101),MARKAH!I98,"")</f>
        <v/>
      </c>
      <c r="U101" s="110" t="str">
        <f>IF(ISNUMBER(P101),MARKAH!J98,"")</f>
        <v/>
      </c>
      <c r="V101" s="112" t="str">
        <f t="shared" si="13"/>
        <v/>
      </c>
    </row>
    <row r="102" spans="1:22">
      <c r="A102" s="109" t="str">
        <f>IF(ISBLANK(MARKAH!A99),"",MARKAH!A99)</f>
        <v/>
      </c>
      <c r="B102" s="113" t="str">
        <f>IF(ISBLANK(MARKAH!C99),"",MARKAH!C99)</f>
        <v>Kumpulan</v>
      </c>
      <c r="C102" s="113">
        <f>IF(ISBLANK(MARKAH!D99),"",MARKAH!D99)</f>
        <v>0</v>
      </c>
      <c r="D102" s="109" t="str">
        <f>IF(ISNUMBER(A102),MARKAH!E99,"")</f>
        <v/>
      </c>
      <c r="E102" s="110" t="str">
        <f t="shared" si="66"/>
        <v/>
      </c>
      <c r="F102" s="98" t="str">
        <f t="shared" si="67"/>
        <v/>
      </c>
      <c r="G102" s="110" t="str">
        <f t="shared" si="1"/>
        <v/>
      </c>
      <c r="H102" s="98" t="str">
        <f>IF(ISNUMBER(A102),MARKAH!F99,"")</f>
        <v/>
      </c>
      <c r="I102" s="110" t="str">
        <f t="shared" si="68"/>
        <v/>
      </c>
      <c r="J102" s="98" t="str">
        <f t="shared" si="2"/>
        <v/>
      </c>
      <c r="K102" s="110" t="str">
        <f t="shared" si="3"/>
        <v/>
      </c>
      <c r="L102" s="98" t="str">
        <f>IF(ISNUMBER(A102),MARKAH!G98,"")</f>
        <v/>
      </c>
      <c r="M102" s="110" t="str">
        <f t="shared" si="69"/>
        <v/>
      </c>
      <c r="N102" s="98" t="str">
        <f t="shared" si="4"/>
        <v/>
      </c>
      <c r="O102" s="110" t="str">
        <f t="shared" si="5"/>
        <v/>
      </c>
      <c r="P102" s="110" t="str">
        <f t="shared" si="11"/>
        <v/>
      </c>
      <c r="Q102" s="98" t="str">
        <f t="shared" si="12"/>
        <v/>
      </c>
      <c r="R102" s="111" t="str">
        <f t="shared" si="70"/>
        <v/>
      </c>
      <c r="S102" s="111" t="str">
        <f t="shared" si="7"/>
        <v/>
      </c>
      <c r="T102" s="110" t="str">
        <f>IF(ISNUMBER(P102),MARKAH!I99,"")</f>
        <v/>
      </c>
      <c r="U102" s="110" t="str">
        <f>IF(ISNUMBER(P102),MARKAH!J99,"")</f>
        <v/>
      </c>
      <c r="V102" s="112" t="str">
        <f t="shared" si="13"/>
        <v/>
      </c>
    </row>
    <row r="103" spans="1:22">
      <c r="A103" s="109" t="str">
        <f>IF(ISBLANK(MARKAH!A100),"",MARKAH!A100)</f>
        <v/>
      </c>
      <c r="B103" s="113" t="str">
        <f>IF(ISBLANK(MARKAH!C100),"",MARKAH!C100)</f>
        <v/>
      </c>
      <c r="C103" s="113" t="str">
        <f>IF(ISBLANK(MARKAH!D100),"",MARKAH!D100)</f>
        <v/>
      </c>
      <c r="D103" s="109" t="str">
        <f>IF(ISNUMBER(A103),MARKAH!E100,"")</f>
        <v/>
      </c>
      <c r="E103" s="110" t="str">
        <f t="shared" si="66"/>
        <v/>
      </c>
      <c r="F103" s="98" t="str">
        <f t="shared" si="67"/>
        <v/>
      </c>
      <c r="G103" s="110" t="str">
        <f t="shared" si="1"/>
        <v/>
      </c>
      <c r="H103" s="98" t="str">
        <f>IF(ISNUMBER(A103),MARKAH!F100,"")</f>
        <v/>
      </c>
      <c r="I103" s="110" t="str">
        <f t="shared" si="68"/>
        <v/>
      </c>
      <c r="J103" s="98" t="str">
        <f t="shared" si="2"/>
        <v/>
      </c>
      <c r="K103" s="110" t="str">
        <f t="shared" si="3"/>
        <v/>
      </c>
      <c r="L103" s="98" t="str">
        <f>IF(ISNUMBER(A103),MARKAH!G99,"")</f>
        <v/>
      </c>
      <c r="M103" s="110" t="str">
        <f t="shared" si="69"/>
        <v/>
      </c>
      <c r="N103" s="98" t="str">
        <f t="shared" si="4"/>
        <v/>
      </c>
      <c r="O103" s="110" t="str">
        <f t="shared" si="5"/>
        <v/>
      </c>
      <c r="P103" s="110" t="str">
        <f t="shared" si="11"/>
        <v/>
      </c>
      <c r="Q103" s="98" t="str">
        <f t="shared" si="12"/>
        <v/>
      </c>
      <c r="R103" s="111" t="str">
        <f t="shared" si="70"/>
        <v/>
      </c>
      <c r="S103" s="111" t="str">
        <f t="shared" si="7"/>
        <v/>
      </c>
      <c r="T103" s="110" t="str">
        <f>IF(ISNUMBER(P103),MARKAH!I100,"")</f>
        <v/>
      </c>
      <c r="U103" s="110" t="str">
        <f>IF(ISNUMBER(P103),MARKAH!J100,"")</f>
        <v/>
      </c>
      <c r="V103" s="112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U22" sqref="U2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39" t="s">
        <v>23</v>
      </c>
      <c r="D1" s="139"/>
      <c r="E1" s="139"/>
      <c r="F1" s="139"/>
      <c r="G1" s="139"/>
      <c r="H1" s="139"/>
      <c r="I1" s="139"/>
    </row>
    <row r="2" spans="3:9">
      <c r="F2" s="16"/>
    </row>
    <row r="3" spans="3:9">
      <c r="C3" s="32" t="s">
        <v>24</v>
      </c>
      <c r="D3" s="142" t="str">
        <f>CQI!A5</f>
        <v>Semester I, 2023/2024</v>
      </c>
      <c r="E3" s="142"/>
      <c r="F3" s="142"/>
      <c r="G3" s="142"/>
      <c r="H3" s="142"/>
    </row>
    <row r="4" spans="3:9">
      <c r="C4" s="32" t="s">
        <v>19</v>
      </c>
      <c r="D4" s="142">
        <f>CQI!C10</f>
        <v>0</v>
      </c>
      <c r="E4" s="142"/>
      <c r="F4" s="142"/>
      <c r="G4" s="142"/>
      <c r="H4" s="142"/>
    </row>
    <row r="5" spans="3:9">
      <c r="C5" s="32" t="s">
        <v>20</v>
      </c>
      <c r="D5" s="142" t="str">
        <f>CQI!F10</f>
        <v/>
      </c>
      <c r="E5" s="142"/>
      <c r="F5" s="142"/>
      <c r="G5" s="142"/>
      <c r="H5" s="142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98">
        <f>COUNTIF(CQI!R:R,C10)</f>
        <v>0</v>
      </c>
      <c r="E10" s="1"/>
    </row>
    <row r="11" spans="3:9">
      <c r="C11" s="3" t="s">
        <v>11</v>
      </c>
      <c r="D11" s="98">
        <f>COUNTIF(CQI!R:R,C11)</f>
        <v>0</v>
      </c>
      <c r="E11" s="1"/>
    </row>
    <row r="12" spans="3:9">
      <c r="C12" s="3" t="s">
        <v>10</v>
      </c>
      <c r="D12" s="98">
        <f>COUNTIF(CQI!R:R,C12)</f>
        <v>0</v>
      </c>
      <c r="E12" s="1"/>
    </row>
    <row r="13" spans="3:9">
      <c r="C13" s="3" t="s">
        <v>9</v>
      </c>
      <c r="D13" s="98">
        <f>COUNTIF(CQI!R:R,C13)</f>
        <v>0</v>
      </c>
      <c r="E13" s="1"/>
    </row>
    <row r="14" spans="3:9">
      <c r="C14" s="3" t="s">
        <v>8</v>
      </c>
      <c r="D14" s="98">
        <f>COUNTIF(CQI!R:R,C14)</f>
        <v>0</v>
      </c>
      <c r="E14" s="1"/>
    </row>
    <row r="15" spans="3:9">
      <c r="C15" s="3" t="s">
        <v>7</v>
      </c>
      <c r="D15" s="98">
        <f>COUNTIF(CQI!R:R,C15)</f>
        <v>0</v>
      </c>
      <c r="E15" s="1"/>
    </row>
    <row r="16" spans="3:9">
      <c r="C16" s="3" t="s">
        <v>6</v>
      </c>
      <c r="D16" s="98">
        <f>COUNTIF(CQI!R:R,C16)</f>
        <v>0</v>
      </c>
      <c r="E16" s="1"/>
    </row>
    <row r="17" spans="3:9">
      <c r="C17" s="3" t="s">
        <v>5</v>
      </c>
      <c r="D17" s="98">
        <f>COUNTIF(CQI!R:R,C17)</f>
        <v>0</v>
      </c>
      <c r="E17" s="1"/>
    </row>
    <row r="18" spans="3:9">
      <c r="C18" s="3" t="s">
        <v>4</v>
      </c>
      <c r="D18" s="98">
        <f>COUNTIF(CQI!R:R,C18)</f>
        <v>0</v>
      </c>
      <c r="E18" s="1"/>
    </row>
    <row r="19" spans="3:9">
      <c r="C19" s="3" t="s">
        <v>3</v>
      </c>
      <c r="D19" s="98">
        <f>COUNTIF(CQI!R:R,C19)</f>
        <v>0</v>
      </c>
      <c r="E19" s="1"/>
    </row>
    <row r="20" spans="3:9">
      <c r="C20" s="3" t="s">
        <v>2</v>
      </c>
      <c r="D20" s="98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4" t="str">
        <f>CQI!D13</f>
        <v>MQF1</v>
      </c>
      <c r="G24" s="114" t="str">
        <f>CQI!H13</f>
        <v>MQF6</v>
      </c>
      <c r="H24" s="114" t="str">
        <f>CQI!L13</f>
        <v>MQF5</v>
      </c>
    </row>
    <row r="25" spans="3:9">
      <c r="F25" s="114" t="str">
        <f>CQI!D14</f>
        <v>CLO1</v>
      </c>
      <c r="G25" s="114" t="str">
        <f>CQI!H14</f>
        <v>CLO2</v>
      </c>
      <c r="H25" s="114" t="str">
        <f>CQI!L14</f>
        <v>CLO3</v>
      </c>
    </row>
    <row r="26" spans="3:9">
      <c r="C26" s="143" t="s">
        <v>14</v>
      </c>
      <c r="D26" s="144"/>
      <c r="E26" s="145"/>
      <c r="F26" s="111">
        <f>COUNTIF(CQI!E:E,"&gt;=50")</f>
        <v>0</v>
      </c>
      <c r="G26" s="111">
        <f>COUNTIF(CQI!I:I,"&gt;=50")</f>
        <v>0</v>
      </c>
      <c r="H26" s="111">
        <f>COUNTIF(CQI!M:M,"&gt;=50")</f>
        <v>0</v>
      </c>
    </row>
    <row r="27" spans="3:9">
      <c r="C27" s="143" t="s">
        <v>15</v>
      </c>
      <c r="D27" s="144"/>
      <c r="E27" s="145"/>
      <c r="F27" s="111">
        <f>SUM($D$10:$D$20)</f>
        <v>0</v>
      </c>
      <c r="G27" s="111">
        <f t="shared" ref="G27:H27" si="0">SUM($D$10:$D$20)</f>
        <v>0</v>
      </c>
      <c r="H27" s="111">
        <f t="shared" si="0"/>
        <v>0</v>
      </c>
    </row>
    <row r="28" spans="3:9">
      <c r="C28" s="143" t="s">
        <v>37</v>
      </c>
      <c r="D28" s="144"/>
      <c r="E28" s="145"/>
      <c r="F28" s="111" t="e">
        <f>F26/F27*100</f>
        <v>#DIV/0!</v>
      </c>
      <c r="G28" s="111" t="e">
        <f t="shared" ref="G28:H28" si="1">G26/G27*100</f>
        <v>#DIV/0!</v>
      </c>
      <c r="H28" s="111" t="e">
        <f t="shared" si="1"/>
        <v>#DIV/0!</v>
      </c>
    </row>
    <row r="29" spans="3:9" ht="30.6" customHeight="1">
      <c r="C29" s="141" t="s">
        <v>38</v>
      </c>
      <c r="D29" s="141"/>
      <c r="E29" s="141"/>
      <c r="F29" s="141"/>
      <c r="G29" s="141"/>
      <c r="H29" s="141"/>
    </row>
    <row r="30" spans="3:9">
      <c r="C30" s="56"/>
      <c r="D30" s="56"/>
      <c r="E30" s="56"/>
      <c r="F30" s="56"/>
      <c r="G30" s="56"/>
      <c r="H30" s="56"/>
    </row>
    <row r="31" spans="3:9">
      <c r="C31" s="149" t="s">
        <v>61</v>
      </c>
      <c r="D31" s="149"/>
      <c r="E31" s="149"/>
      <c r="F31" s="149"/>
      <c r="G31" s="149"/>
      <c r="H31" s="149"/>
      <c r="I31" s="149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6" t="s">
        <v>40</v>
      </c>
      <c r="D33" s="133"/>
      <c r="E33" s="134"/>
      <c r="F33" s="134"/>
      <c r="G33" s="134"/>
      <c r="H33" s="134"/>
      <c r="I33" s="135"/>
    </row>
    <row r="34" spans="3:9" ht="35.1" customHeight="1">
      <c r="C34" s="106" t="s">
        <v>41</v>
      </c>
      <c r="D34" s="133"/>
      <c r="E34" s="134"/>
      <c r="F34" s="134"/>
      <c r="G34" s="134"/>
      <c r="H34" s="134"/>
      <c r="I34" s="135"/>
    </row>
    <row r="35" spans="3:9" ht="35.1" customHeight="1">
      <c r="C35" s="106" t="s">
        <v>42</v>
      </c>
      <c r="D35" s="133"/>
      <c r="E35" s="134"/>
      <c r="F35" s="134"/>
      <c r="G35" s="134"/>
      <c r="H35" s="134"/>
      <c r="I35" s="135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40" t="s">
        <v>30</v>
      </c>
      <c r="D39" s="140"/>
      <c r="E39" s="140"/>
      <c r="F39" s="140"/>
      <c r="G39" s="140"/>
      <c r="H39" s="140"/>
      <c r="I39" s="140"/>
    </row>
    <row r="40" spans="3:9">
      <c r="C40" s="140" t="s">
        <v>34</v>
      </c>
      <c r="D40" s="140"/>
      <c r="E40" s="140"/>
      <c r="F40" s="140"/>
      <c r="G40" s="140"/>
      <c r="H40" s="140"/>
      <c r="I40" s="140"/>
    </row>
    <row r="41" spans="3:9">
      <c r="C41" s="140" t="s">
        <v>31</v>
      </c>
      <c r="D41" s="140"/>
      <c r="E41" s="140"/>
      <c r="F41" s="140"/>
      <c r="G41" s="140"/>
      <c r="H41" s="140"/>
      <c r="I41" s="140"/>
    </row>
    <row r="42" spans="3:9">
      <c r="C42" s="140" t="s">
        <v>32</v>
      </c>
      <c r="D42" s="140"/>
      <c r="E42" s="140"/>
      <c r="F42" s="140"/>
      <c r="G42" s="140"/>
      <c r="H42" s="140"/>
      <c r="I42" s="140"/>
    </row>
    <row r="43" spans="3:9">
      <c r="C43" s="140" t="s">
        <v>33</v>
      </c>
      <c r="D43" s="140"/>
      <c r="E43" s="140"/>
      <c r="F43" s="140"/>
      <c r="G43" s="140"/>
      <c r="H43" s="140"/>
      <c r="I43" s="140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46">
        <f>MARKAH!D6</f>
        <v>0</v>
      </c>
      <c r="E48" s="147"/>
      <c r="F48" s="147"/>
      <c r="G48" s="148"/>
      <c r="H48" s="42"/>
      <c r="I48" s="7"/>
    </row>
    <row r="49" spans="3:9">
      <c r="C49" s="43" t="s">
        <v>29</v>
      </c>
      <c r="D49" s="136"/>
      <c r="E49" s="137"/>
      <c r="F49" s="137"/>
      <c r="G49" s="138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48:G48"/>
    <mergeCell ref="D5:H5"/>
    <mergeCell ref="C31:I31"/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1" t="s">
        <v>21</v>
      </c>
      <c r="D1" s="151"/>
    </row>
    <row r="3" spans="1:7" ht="32.450000000000003" customHeight="1">
      <c r="A3" s="150" t="s">
        <v>22</v>
      </c>
      <c r="B3" s="150"/>
      <c r="C3" s="150"/>
      <c r="D3" s="150"/>
      <c r="E3" s="150"/>
      <c r="F3" s="150"/>
      <c r="G3" s="150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B17" sqref="B17"/>
    </sheetView>
  </sheetViews>
  <sheetFormatPr defaultColWidth="9.140625" defaultRowHeight="15"/>
  <cols>
    <col min="8" max="8" width="42.5703125" bestFit="1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G4" t="s">
        <v>121</v>
      </c>
      <c r="H4" t="s">
        <v>122</v>
      </c>
      <c r="I4" t="s">
        <v>121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G5" t="s">
        <v>123</v>
      </c>
      <c r="H5" t="s">
        <v>124</v>
      </c>
      <c r="I5" t="s">
        <v>123</v>
      </c>
      <c r="N5" t="s">
        <v>9</v>
      </c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G6" t="s">
        <v>125</v>
      </c>
      <c r="H6" t="s">
        <v>126</v>
      </c>
      <c r="I6" t="s">
        <v>125</v>
      </c>
      <c r="N6" t="s">
        <v>6</v>
      </c>
      <c r="O6" s="115"/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G7" t="s">
        <v>127</v>
      </c>
      <c r="H7" t="s">
        <v>128</v>
      </c>
      <c r="I7" t="s">
        <v>127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G8" t="s">
        <v>129</v>
      </c>
      <c r="H8" t="s">
        <v>130</v>
      </c>
      <c r="I8" t="s">
        <v>129</v>
      </c>
      <c r="N8" t="s">
        <v>92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G9" t="s">
        <v>131</v>
      </c>
      <c r="H9" t="s">
        <v>132</v>
      </c>
      <c r="I9" t="s">
        <v>131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G10" t="s">
        <v>133</v>
      </c>
      <c r="H10" t="s">
        <v>134</v>
      </c>
      <c r="I10" t="s">
        <v>133</v>
      </c>
      <c r="N10" t="s">
        <v>93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G11" t="s">
        <v>135</v>
      </c>
      <c r="H11" t="s">
        <v>136</v>
      </c>
      <c r="I11" t="s">
        <v>135</v>
      </c>
      <c r="N11" t="s">
        <v>94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N12" t="s">
        <v>95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N13" t="s">
        <v>96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N14" t="s">
        <v>97</v>
      </c>
    </row>
    <row r="15" spans="1:18">
      <c r="A15">
        <v>15</v>
      </c>
      <c r="D15" s="1"/>
      <c r="E15" s="1"/>
      <c r="F15" s="1"/>
      <c r="N15" t="s">
        <v>98</v>
      </c>
    </row>
    <row r="16" spans="1:18">
      <c r="A16">
        <v>16</v>
      </c>
      <c r="J16" s="1"/>
      <c r="K16" s="4"/>
      <c r="L16" s="1"/>
      <c r="M16" s="1"/>
      <c r="N16" s="80" t="s">
        <v>99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N17" t="s">
        <v>100</v>
      </c>
    </row>
    <row r="18" spans="1:14">
      <c r="A18">
        <v>18</v>
      </c>
      <c r="B18" t="s">
        <v>41</v>
      </c>
      <c r="D18" t="s">
        <v>54</v>
      </c>
      <c r="N18" t="s">
        <v>101</v>
      </c>
    </row>
    <row r="19" spans="1:14">
      <c r="A19">
        <v>19</v>
      </c>
      <c r="B19" t="s">
        <v>42</v>
      </c>
      <c r="D19" t="s">
        <v>49</v>
      </c>
      <c r="N19" t="s">
        <v>102</v>
      </c>
    </row>
    <row r="20" spans="1:14">
      <c r="A20">
        <v>20</v>
      </c>
      <c r="B20" t="s">
        <v>51</v>
      </c>
      <c r="D20" t="s">
        <v>55</v>
      </c>
    </row>
    <row r="21" spans="1:14">
      <c r="A21">
        <v>21</v>
      </c>
      <c r="B21" t="s">
        <v>52</v>
      </c>
      <c r="D21" t="s">
        <v>56</v>
      </c>
      <c r="I21" t="s">
        <v>109</v>
      </c>
    </row>
    <row r="22" spans="1:14">
      <c r="A22">
        <v>22</v>
      </c>
      <c r="B22" t="s">
        <v>53</v>
      </c>
      <c r="D22" t="s">
        <v>50</v>
      </c>
      <c r="I22" t="s">
        <v>110</v>
      </c>
    </row>
    <row r="23" spans="1:14">
      <c r="A23">
        <v>23</v>
      </c>
      <c r="D23" t="s">
        <v>57</v>
      </c>
      <c r="I23" t="s">
        <v>147</v>
      </c>
    </row>
    <row r="24" spans="1:14">
      <c r="A24">
        <v>24</v>
      </c>
      <c r="D24" t="s">
        <v>58</v>
      </c>
    </row>
    <row r="25" spans="1:14">
      <c r="A25">
        <v>25</v>
      </c>
    </row>
    <row r="26" spans="1:14">
      <c r="A26">
        <v>26</v>
      </c>
    </row>
    <row r="27" spans="1:14">
      <c r="A27">
        <v>27</v>
      </c>
      <c r="B27" t="s">
        <v>149</v>
      </c>
    </row>
    <row r="28" spans="1:14">
      <c r="A28">
        <v>28</v>
      </c>
      <c r="B28" t="s">
        <v>150</v>
      </c>
    </row>
    <row r="29" spans="1:14">
      <c r="A29">
        <v>29</v>
      </c>
    </row>
    <row r="30" spans="1:14">
      <c r="A30">
        <v>30</v>
      </c>
      <c r="I30" s="16"/>
    </row>
    <row r="31" spans="1:14">
      <c r="A31">
        <v>31</v>
      </c>
    </row>
    <row r="32" spans="1:14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2023-12-10T04:12:24Z</dcterms:modified>
</cp:coreProperties>
</file>